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110" windowWidth="20310" windowHeight="7995" activeTab="0"/>
  </bookViews>
  <sheets>
    <sheet name="EF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<sst xmlns="http://schemas.openxmlformats.org/spreadsheetml/2006/main" count="75" uniqueCount="65">
  <si>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Cta0113</t>
  </si>
  <si>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</si>
  <si>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</si>
  <si>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</si>
  <si>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</si>
  <si>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</si>
  <si>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</si>
  <si>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</si>
  <si>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</si>
  <si>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</si>
  <si>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</si>
  <si>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</si>
  <si>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</si>
  <si>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</si>
  <si>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</si>
  <si>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</si>
  <si>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</si>
  <si>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</si>
  <si>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</si>
  <si>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</si>
  <si>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</si>
  <si>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</si>
  <si>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</si>
  <si>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</si>
  <si>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</si>
  <si>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</si>
  <si>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</si>
  <si>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</si>
  <si>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</si>
  <si>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</si>
  <si>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</si>
  <si>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</si>
  <si>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</si>
  <si>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</si>
  <si>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</si>
  <si>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</si>
  <si>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</si>
  <si>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</si>
  <si>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</si>
  <si>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</si>
  <si>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</si>
  <si>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</si>
  <si>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</si>
  <si>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</si>
  <si>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</si>
  <si>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</si>
  <si>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</si>
  <si>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</si>
  <si>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</si>
  <si>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</si>
  <si>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</si>
  <si>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</si>
  <si>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</si>
  <si>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</si>
  <si>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</si>
  <si>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</si>
  <si>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</si>
  <si>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</si>
  <si>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</si>
  <si>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</si>
  <si>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</si>
  <si>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</si>
  <si>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</si>
  <si>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</si>
  <si>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Nombre del Ente Público
ESTADO DE FLUJOS DE EFECTIVO
Del  01/01/2013 al 28/02/2013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</si>
</sst>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Fill="1" applyBorder="1">
      <alignment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3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13" xfId="58" applyNumberFormat="1" applyFont="1" applyFill="1" applyBorder="1" applyAlignment="1">
      <alignment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2" fillId="0" borderId="12" xfId="58" applyFont="1" applyBorder="1" applyAlignment="1">
      <alignment horizontal="center" vertical="top"/>
      <protection/>
    </xf>
    <xf numFmtId="0" fontId="42" fillId="0" borderId="16" xfId="58" applyFont="1" applyBorder="1" applyAlignment="1">
      <alignment horizontal="center" vertical="top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4" fontId="2" fillId="0" borderId="0" xfId="58" applyNumberFormat="1" applyFont="1" applyFill="1" applyBorder="1" applyAlignment="1" applyProtection="1">
      <alignment vertical="top"/>
      <protection locked="0"/>
    </xf>
    <xf numFmtId="4" fontId="2" fillId="0" borderId="14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nteriores\01_CON_30_DEP_DIC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2_EA_30_DEP_FEB_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3\Informes%20OFS\Enero\2003\04_EFE_30_DEP_ENE_13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OFS\BALANZAS%20COMUDAJ\BAL%20COMP%20COMUDAJ%20ENERO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35">
          <cell r="F35">
            <v>-140572</v>
          </cell>
        </row>
        <row r="36">
          <cell r="F36">
            <v>-784</v>
          </cell>
        </row>
        <row r="37">
          <cell r="F37">
            <v>-70855</v>
          </cell>
        </row>
        <row r="38">
          <cell r="F38">
            <v>-21259</v>
          </cell>
        </row>
        <row r="39">
          <cell r="F39">
            <v>-432425.28</v>
          </cell>
        </row>
        <row r="41">
          <cell r="F41">
            <v>-19259.499999999884</v>
          </cell>
        </row>
        <row r="42">
          <cell r="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87">
          <cell r="C87">
            <v>218341.86000000002</v>
          </cell>
        </row>
        <row r="94">
          <cell r="C94">
            <v>32484.48</v>
          </cell>
        </row>
        <row r="104">
          <cell r="C104">
            <v>68575.41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FE"/>
    </sheetNames>
    <sheetDataSet>
      <sheetData sheetId="0">
        <row r="17">
          <cell r="C17">
            <v>204426.10000000003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ivel 3"/>
      <sheetName val="nivel 5"/>
    </sheetNames>
    <sheetDataSet>
      <sheetData sheetId="0">
        <row r="7">
          <cell r="C7">
            <v>13475.73000000004</v>
          </cell>
        </row>
        <row r="8">
          <cell r="C8">
            <v>-18925.210000001127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7" activePane="bottomLeft" state="frozen"/>
      <selection pane="topLeft" activeCell="A1" sqref="A1"/>
      <selection pane="bottomLeft" activeCell="D50" sqref="D50"/>
    </sheetView>
  </sheetViews>
  <sheetFormatPr defaultColWidth="12" defaultRowHeight="11.25"/>
  <cols>
    <col min="1" max="1" width="12.66015625" style="21" customWidth="1"/>
    <col min="2" max="2" width="75" style="15" bestFit="1" customWidth="1"/>
    <col min="3" max="3" width="27.83203125" style="15" customWidth="1"/>
    <col min="4" max="4" width="27.83203125" style="20" customWidth="1"/>
    <col min="5" max="5" width="10" style="21" bestFit="1" customWidth="1"/>
    <col min="6" max="16384" width="12" style="2" customWidth="1"/>
  </cols>
  <sheetData>
    <row r="1" spans="1:5" ht="43.5" customHeight="1">
      <c r="A1" s="29" t="s">
        <v>64</v>
      </c>
      <c r="B1" s="30"/>
      <c r="C1" s="30"/>
      <c r="D1" s="30"/>
      <c r="E1" s="1" t="s">
        <v>0</v>
      </c>
    </row>
    <row r="2" spans="1:5" ht="15" customHeight="1">
      <c r="A2" s="3" t="s">
        <v>1</v>
      </c>
      <c r="B2" s="4" t="s">
        <v>2</v>
      </c>
      <c r="C2" s="24" t="s">
        <v>62</v>
      </c>
      <c r="D2" s="24" t="s">
        <v>63</v>
      </c>
      <c r="E2" s="3" t="s">
        <v>3</v>
      </c>
    </row>
    <row r="3" spans="1:5" ht="12.75" customHeight="1">
      <c r="A3" s="5"/>
      <c r="B3" s="6" t="s">
        <v>4</v>
      </c>
      <c r="C3" s="7"/>
      <c r="D3" s="7"/>
      <c r="E3" s="8"/>
    </row>
    <row r="4" spans="1:5" ht="12.75">
      <c r="A4" s="22">
        <v>900001</v>
      </c>
      <c r="B4" s="9" t="s">
        <v>5</v>
      </c>
      <c r="C4" s="25">
        <f>C11+C14</f>
        <v>685154.7799999999</v>
      </c>
      <c r="D4" s="10">
        <v>436955.5</v>
      </c>
      <c r="E4" s="8"/>
    </row>
    <row r="5" spans="1:5" ht="12.75">
      <c r="A5" s="11">
        <v>4110</v>
      </c>
      <c r="B5" s="12" t="s">
        <v>6</v>
      </c>
      <c r="C5" s="25"/>
      <c r="D5" s="13"/>
      <c r="E5" s="8"/>
    </row>
    <row r="6" spans="1:5" ht="12.75">
      <c r="A6" s="14">
        <v>4120</v>
      </c>
      <c r="B6" s="15" t="s">
        <v>7</v>
      </c>
      <c r="C6" s="25"/>
      <c r="D6" s="13"/>
      <c r="E6" s="8"/>
    </row>
    <row r="7" spans="1:5" ht="12.75">
      <c r="A7" s="11">
        <v>4130</v>
      </c>
      <c r="B7" s="12" t="s">
        <v>8</v>
      </c>
      <c r="C7" s="25"/>
      <c r="D7" s="13"/>
      <c r="E7" s="8"/>
    </row>
    <row r="8" spans="1:5" ht="12.75">
      <c r="A8" s="11">
        <v>4140</v>
      </c>
      <c r="B8" s="12" t="s">
        <v>9</v>
      </c>
      <c r="C8" s="25"/>
      <c r="D8" s="13"/>
      <c r="E8" s="8"/>
    </row>
    <row r="9" spans="1:5" ht="12.75">
      <c r="A9" s="11">
        <v>4150</v>
      </c>
      <c r="B9" s="12" t="s">
        <v>10</v>
      </c>
      <c r="C9" s="25"/>
      <c r="D9" s="13"/>
      <c r="E9" s="8"/>
    </row>
    <row r="10" spans="1:5" ht="12.75">
      <c r="A10" s="11">
        <v>4160</v>
      </c>
      <c r="B10" s="12" t="s">
        <v>11</v>
      </c>
      <c r="C10" s="25"/>
      <c r="D10" s="13"/>
      <c r="E10" s="8"/>
    </row>
    <row r="11" spans="1:5" ht="12.75">
      <c r="A11" s="11">
        <v>4170</v>
      </c>
      <c r="B11" s="12" t="s">
        <v>12</v>
      </c>
      <c r="C11" s="25">
        <f>'[1]30-BC-30-DEP'!$F$35*(-1)+'[1]30-BC-30-DEP'!$F$36*(-1)+'[1]30-BC-30-DEP'!$F$37*(-1)+'[1]30-BC-30-DEP'!$F$38*(-1)+'[1]30-BC-30-DEP'!$F$41*(-1)+'[1]30-BC-30-DEP'!$F$42*(-1)</f>
        <v>252729.49999999988</v>
      </c>
      <c r="D11" s="13">
        <v>139539.5</v>
      </c>
      <c r="E11" s="8"/>
    </row>
    <row r="12" spans="1:5" ht="22.5">
      <c r="A12" s="11">
        <v>4190</v>
      </c>
      <c r="B12" s="12" t="s">
        <v>13</v>
      </c>
      <c r="C12" s="25"/>
      <c r="D12" s="13"/>
      <c r="E12" s="8"/>
    </row>
    <row r="13" spans="1:5" ht="12.75">
      <c r="A13" s="11">
        <v>4210</v>
      </c>
      <c r="B13" s="12" t="s">
        <v>14</v>
      </c>
      <c r="C13" s="25"/>
      <c r="D13" s="13"/>
      <c r="E13" s="8"/>
    </row>
    <row r="14" spans="1:5" ht="12.75">
      <c r="A14" s="11">
        <v>4220</v>
      </c>
      <c r="B14" s="12" t="s">
        <v>15</v>
      </c>
      <c r="C14" s="25">
        <f>'[1]30-BC-30-DEP'!$F$39*-1</f>
        <v>432425.28</v>
      </c>
      <c r="D14" s="13">
        <v>297416</v>
      </c>
      <c r="E14" s="8"/>
    </row>
    <row r="15" spans="1:5" ht="12.75">
      <c r="A15" s="11">
        <v>4300</v>
      </c>
      <c r="B15" s="12" t="s">
        <v>16</v>
      </c>
      <c r="C15" s="25"/>
      <c r="D15" s="13"/>
      <c r="E15" s="8"/>
    </row>
    <row r="16" spans="1:5" ht="12.75">
      <c r="A16" s="22">
        <v>900002</v>
      </c>
      <c r="B16" s="9" t="s">
        <v>17</v>
      </c>
      <c r="C16" s="25">
        <f>SUM(C17:C36)</f>
        <v>523827.8500000001</v>
      </c>
      <c r="D16" s="10">
        <v>680536.27</v>
      </c>
      <c r="E16" s="8"/>
    </row>
    <row r="17" spans="1:5" ht="12.75">
      <c r="A17" s="11">
        <v>5110</v>
      </c>
      <c r="B17" s="12" t="s">
        <v>18</v>
      </c>
      <c r="C17" s="25">
        <f>'[3]EA'!$C$87+'[4]EFE'!$C$17</f>
        <v>422767.9600000001</v>
      </c>
      <c r="D17" s="13">
        <v>464750.08</v>
      </c>
      <c r="E17" s="8"/>
    </row>
    <row r="18" spans="1:5" ht="12.75">
      <c r="A18" s="11">
        <v>5120</v>
      </c>
      <c r="B18" s="12" t="s">
        <v>19</v>
      </c>
      <c r="C18" s="25">
        <f>'[3]EA'!$C$94</f>
        <v>32484.48</v>
      </c>
      <c r="D18" s="13">
        <v>24802.37</v>
      </c>
      <c r="E18" s="8"/>
    </row>
    <row r="19" spans="1:5" ht="12.75">
      <c r="A19" s="11">
        <v>5130</v>
      </c>
      <c r="B19" s="12" t="s">
        <v>20</v>
      </c>
      <c r="C19" s="25">
        <f>'[3]EA'!$C$104</f>
        <v>68575.41</v>
      </c>
      <c r="D19" s="13">
        <v>163160.82</v>
      </c>
      <c r="E19" s="8"/>
    </row>
    <row r="20" spans="1:5" ht="12.75">
      <c r="A20" s="11">
        <v>5210</v>
      </c>
      <c r="B20" s="12" t="s">
        <v>21</v>
      </c>
      <c r="C20" s="25"/>
      <c r="D20" s="13"/>
      <c r="E20" s="8"/>
    </row>
    <row r="21" spans="1:5" ht="12.75">
      <c r="A21" s="11">
        <v>5220</v>
      </c>
      <c r="B21" s="12" t="s">
        <v>22</v>
      </c>
      <c r="C21" s="25"/>
      <c r="D21" s="13"/>
      <c r="E21" s="8"/>
    </row>
    <row r="22" spans="1:5" ht="12.75">
      <c r="A22" s="11">
        <v>5230</v>
      </c>
      <c r="B22" s="12" t="s">
        <v>23</v>
      </c>
      <c r="C22" s="25"/>
      <c r="D22" s="13"/>
      <c r="E22" s="8"/>
    </row>
    <row r="23" spans="1:5" ht="12.75">
      <c r="A23" s="11">
        <v>5240</v>
      </c>
      <c r="B23" s="12" t="s">
        <v>24</v>
      </c>
      <c r="C23" s="25"/>
      <c r="D23" s="13"/>
      <c r="E23" s="8"/>
    </row>
    <row r="24" spans="1:5" ht="12.75">
      <c r="A24" s="11">
        <v>5250</v>
      </c>
      <c r="B24" s="12" t="s">
        <v>25</v>
      </c>
      <c r="C24" s="25"/>
      <c r="D24" s="13"/>
      <c r="E24" s="8"/>
    </row>
    <row r="25" spans="1:5" ht="12.75">
      <c r="A25" s="11">
        <v>5260</v>
      </c>
      <c r="B25" s="12" t="s">
        <v>26</v>
      </c>
      <c r="C25" s="25"/>
      <c r="D25" s="13"/>
      <c r="E25" s="8"/>
    </row>
    <row r="26" spans="1:5" ht="12.75">
      <c r="A26" s="11">
        <v>5270</v>
      </c>
      <c r="B26" s="12" t="s">
        <v>27</v>
      </c>
      <c r="C26" s="25">
        <f>'[2]EA'!C135</f>
        <v>0</v>
      </c>
      <c r="D26" s="13">
        <v>27823</v>
      </c>
      <c r="E26" s="8"/>
    </row>
    <row r="27" spans="1:5" ht="12.75">
      <c r="A27" s="11">
        <v>5280</v>
      </c>
      <c r="B27" s="12" t="s">
        <v>28</v>
      </c>
      <c r="C27" s="25"/>
      <c r="D27" s="13"/>
      <c r="E27" s="8"/>
    </row>
    <row r="28" spans="1:5" ht="12.75">
      <c r="A28" s="11">
        <v>5290</v>
      </c>
      <c r="B28" s="12" t="s">
        <v>29</v>
      </c>
      <c r="C28" s="25"/>
      <c r="D28" s="13"/>
      <c r="E28" s="8"/>
    </row>
    <row r="29" spans="1:5" ht="12.75">
      <c r="A29" s="11">
        <v>5310</v>
      </c>
      <c r="B29" s="12" t="s">
        <v>30</v>
      </c>
      <c r="C29" s="25"/>
      <c r="D29" s="13"/>
      <c r="E29" s="8"/>
    </row>
    <row r="30" spans="1:5" ht="12.75">
      <c r="A30" s="11">
        <v>5320</v>
      </c>
      <c r="B30" s="12" t="s">
        <v>31</v>
      </c>
      <c r="C30" s="25"/>
      <c r="D30" s="13"/>
      <c r="E30" s="8"/>
    </row>
    <row r="31" spans="1:5" ht="12.75">
      <c r="A31" s="11">
        <v>5330</v>
      </c>
      <c r="B31" s="12" t="s">
        <v>32</v>
      </c>
      <c r="C31" s="25"/>
      <c r="D31" s="13"/>
      <c r="E31" s="8"/>
    </row>
    <row r="32" spans="1:5" ht="12.75">
      <c r="A32" s="14">
        <v>5410</v>
      </c>
      <c r="B32" s="15" t="s">
        <v>33</v>
      </c>
      <c r="C32" s="25"/>
      <c r="D32" s="13"/>
      <c r="E32" s="8"/>
    </row>
    <row r="33" spans="1:5" ht="12.75">
      <c r="A33" s="14">
        <v>5420</v>
      </c>
      <c r="B33" s="12" t="s">
        <v>34</v>
      </c>
      <c r="C33" s="25"/>
      <c r="D33" s="13"/>
      <c r="E33" s="8"/>
    </row>
    <row r="34" spans="1:5" ht="12.75">
      <c r="A34" s="11">
        <v>5430</v>
      </c>
      <c r="B34" s="12" t="s">
        <v>35</v>
      </c>
      <c r="C34" s="25"/>
      <c r="D34" s="13"/>
      <c r="E34" s="8"/>
    </row>
    <row r="35" spans="1:5" ht="12.75">
      <c r="A35" s="11">
        <v>5440</v>
      </c>
      <c r="B35" s="12" t="s">
        <v>36</v>
      </c>
      <c r="C35" s="25"/>
      <c r="D35" s="13"/>
      <c r="E35" s="8"/>
    </row>
    <row r="36" spans="1:5" ht="12.75">
      <c r="A36" s="11">
        <v>5450</v>
      </c>
      <c r="B36" s="12" t="s">
        <v>37</v>
      </c>
      <c r="C36" s="25"/>
      <c r="D36" s="13"/>
      <c r="E36" s="8"/>
    </row>
    <row r="37" spans="1:5" ht="12.75">
      <c r="A37" s="22">
        <v>900003</v>
      </c>
      <c r="B37" s="9" t="s">
        <v>38</v>
      </c>
      <c r="C37" s="25">
        <f>C4-C16</f>
        <v>161326.92999999982</v>
      </c>
      <c r="D37" s="10">
        <v>-243580.77000000002</v>
      </c>
      <c r="E37" s="8"/>
    </row>
    <row r="38" spans="1:5" ht="12.75">
      <c r="A38" s="11"/>
      <c r="B38" s="6" t="s">
        <v>39</v>
      </c>
      <c r="C38" s="25"/>
      <c r="D38" s="13"/>
      <c r="E38" s="8"/>
    </row>
    <row r="39" spans="1:5" ht="12.75">
      <c r="A39" s="22">
        <v>900004</v>
      </c>
      <c r="B39" s="9" t="s">
        <v>5</v>
      </c>
      <c r="C39" s="25">
        <f>+SUM(C40:C42)</f>
        <v>4240</v>
      </c>
      <c r="D39" s="10">
        <v>28804.1</v>
      </c>
      <c r="E39" s="8"/>
    </row>
    <row r="40" spans="1:5" ht="12.75">
      <c r="A40" s="11">
        <v>3100</v>
      </c>
      <c r="B40" s="12" t="s">
        <v>40</v>
      </c>
      <c r="C40" s="25"/>
      <c r="D40" s="13"/>
      <c r="E40" s="8"/>
    </row>
    <row r="41" spans="1:5" ht="12.75">
      <c r="A41" s="11">
        <v>1233</v>
      </c>
      <c r="B41" s="12" t="s">
        <v>41</v>
      </c>
      <c r="C41" s="25"/>
      <c r="D41" s="13"/>
      <c r="E41" s="8"/>
    </row>
    <row r="42" spans="1:5" ht="12.75">
      <c r="A42" s="14">
        <v>4500</v>
      </c>
      <c r="B42" s="15" t="s">
        <v>42</v>
      </c>
      <c r="C42" s="25">
        <f>4240</f>
        <v>4240</v>
      </c>
      <c r="D42" s="13">
        <v>28804.1</v>
      </c>
      <c r="E42" s="8"/>
    </row>
    <row r="43" spans="1:5" ht="12.75">
      <c r="A43" s="22">
        <v>900005</v>
      </c>
      <c r="B43" s="9" t="s">
        <v>17</v>
      </c>
      <c r="C43" s="25">
        <f>+SUM(C45:C48)</f>
        <v>18708.02</v>
      </c>
      <c r="D43" s="10">
        <v>0</v>
      </c>
      <c r="E43" s="8"/>
    </row>
    <row r="44" spans="1:5" ht="12.75">
      <c r="A44" s="11">
        <v>1210</v>
      </c>
      <c r="B44" s="12" t="s">
        <v>43</v>
      </c>
      <c r="C44" s="25"/>
      <c r="D44" s="13"/>
      <c r="E44" s="8" t="s">
        <v>44</v>
      </c>
    </row>
    <row r="45" spans="1:5" ht="12.75">
      <c r="A45" s="11">
        <v>1230</v>
      </c>
      <c r="B45" s="12" t="s">
        <v>45</v>
      </c>
      <c r="C45" s="25"/>
      <c r="D45" s="13"/>
      <c r="E45" s="8" t="s">
        <v>44</v>
      </c>
    </row>
    <row r="46" spans="1:5" ht="12.75">
      <c r="A46" s="11">
        <v>1235</v>
      </c>
      <c r="B46" s="12" t="s">
        <v>46</v>
      </c>
      <c r="C46" s="25"/>
      <c r="D46" s="13"/>
      <c r="E46" s="8" t="s">
        <v>44</v>
      </c>
    </row>
    <row r="47" spans="1:5" ht="12.75">
      <c r="A47" s="11">
        <v>1240</v>
      </c>
      <c r="B47" s="12" t="s">
        <v>47</v>
      </c>
      <c r="C47" s="25">
        <v>10000</v>
      </c>
      <c r="D47" s="13"/>
      <c r="E47" s="8" t="s">
        <v>44</v>
      </c>
    </row>
    <row r="48" spans="1:5" ht="12.75">
      <c r="A48" s="14">
        <v>1250</v>
      </c>
      <c r="B48" s="15" t="s">
        <v>48</v>
      </c>
      <c r="C48" s="25">
        <f>6748.65+209.37+1750</f>
        <v>8708.02</v>
      </c>
      <c r="D48" s="13"/>
      <c r="E48" s="16" t="s">
        <v>44</v>
      </c>
    </row>
    <row r="49" spans="1:5" ht="12.75">
      <c r="A49" s="14">
        <v>4600</v>
      </c>
      <c r="B49" s="15" t="s">
        <v>42</v>
      </c>
      <c r="C49" s="25">
        <f>+C39-C43</f>
        <v>-14468.02</v>
      </c>
      <c r="D49" s="13">
        <v>28804.1</v>
      </c>
      <c r="E49" s="8"/>
    </row>
    <row r="50" spans="1:5" ht="12.75">
      <c r="A50" s="22">
        <v>900006</v>
      </c>
      <c r="B50" s="9" t="s">
        <v>49</v>
      </c>
      <c r="C50" s="25"/>
      <c r="D50" s="10"/>
      <c r="E50" s="8"/>
    </row>
    <row r="51" spans="1:5" ht="12.75">
      <c r="A51" s="11"/>
      <c r="B51" s="6" t="s">
        <v>50</v>
      </c>
      <c r="C51" s="25">
        <f>+SUM(C52:C54)</f>
        <v>27785.3</v>
      </c>
      <c r="D51" s="13">
        <v>84024.26000000001</v>
      </c>
      <c r="E51" s="8"/>
    </row>
    <row r="52" spans="1:5" ht="12.75">
      <c r="A52" s="22">
        <v>900007</v>
      </c>
      <c r="B52" s="9" t="s">
        <v>5</v>
      </c>
      <c r="C52" s="25"/>
      <c r="D52" s="10"/>
      <c r="E52" s="8"/>
    </row>
    <row r="53" spans="1:5" ht="12.75">
      <c r="A53" s="11">
        <v>2233</v>
      </c>
      <c r="B53" s="12" t="s">
        <v>51</v>
      </c>
      <c r="C53" s="25">
        <f>6985.37+15910.51+4425.76+463.66</f>
        <v>27785.3</v>
      </c>
      <c r="D53" s="13">
        <v>84024.26000000001</v>
      </c>
      <c r="E53" s="8"/>
    </row>
    <row r="54" spans="1:5" ht="12.75">
      <c r="A54" s="11">
        <v>2234</v>
      </c>
      <c r="B54" s="12" t="s">
        <v>52</v>
      </c>
      <c r="C54" s="25"/>
      <c r="D54" s="27"/>
      <c r="E54" s="8"/>
    </row>
    <row r="55" spans="1:5" ht="11.25">
      <c r="A55" s="11">
        <v>4700</v>
      </c>
      <c r="B55" s="12" t="s">
        <v>53</v>
      </c>
      <c r="C55" s="28"/>
      <c r="D55" s="27"/>
      <c r="E55" s="8"/>
    </row>
    <row r="56" spans="1:5" ht="12.75">
      <c r="A56" s="22">
        <v>900008</v>
      </c>
      <c r="B56" s="9" t="s">
        <v>17</v>
      </c>
      <c r="C56" s="25">
        <f>+SUM(C57:C59)</f>
        <v>128890.25</v>
      </c>
      <c r="D56" s="13">
        <v>46035.42</v>
      </c>
      <c r="E56" s="8"/>
    </row>
    <row r="57" spans="1:5" ht="12.75">
      <c r="A57" s="11">
        <v>2131</v>
      </c>
      <c r="B57" s="12" t="s">
        <v>54</v>
      </c>
      <c r="C57" s="25">
        <v>9106.66</v>
      </c>
      <c r="D57" s="13"/>
      <c r="E57" s="8"/>
    </row>
    <row r="58" spans="1:5" ht="11.25">
      <c r="A58" s="11">
        <v>2132</v>
      </c>
      <c r="B58" s="12" t="s">
        <v>55</v>
      </c>
      <c r="C58" s="28"/>
      <c r="D58" s="27"/>
      <c r="E58" s="8"/>
    </row>
    <row r="59" spans="1:5" ht="12.75">
      <c r="A59" s="11">
        <v>4800</v>
      </c>
      <c r="B59" s="12" t="s">
        <v>56</v>
      </c>
      <c r="C59" s="25">
        <v>119783.59</v>
      </c>
      <c r="D59" s="13">
        <v>46035.42</v>
      </c>
      <c r="E59" s="8"/>
    </row>
    <row r="60" spans="1:5" ht="12.75">
      <c r="A60" s="22">
        <v>900009</v>
      </c>
      <c r="B60" s="9" t="s">
        <v>57</v>
      </c>
      <c r="C60" s="25">
        <f>+C51-C56</f>
        <v>-101104.95</v>
      </c>
      <c r="D60" s="13">
        <v>37988.84000000001</v>
      </c>
      <c r="E60" s="8"/>
    </row>
    <row r="61" spans="1:5" ht="12.75">
      <c r="A61" s="22">
        <v>9000010</v>
      </c>
      <c r="B61" s="9" t="s">
        <v>58</v>
      </c>
      <c r="C61" s="25">
        <f>+C37+C49+C60</f>
        <v>45753.95999999983</v>
      </c>
      <c r="D61" s="10">
        <v>-176787.83000000002</v>
      </c>
      <c r="E61" s="8"/>
    </row>
    <row r="62" spans="1:5" ht="12.75">
      <c r="A62" s="22">
        <v>9000011</v>
      </c>
      <c r="B62" s="9" t="s">
        <v>59</v>
      </c>
      <c r="C62" s="25">
        <f>'[5]Nivel 3'!$C$7+'[5]Nivel 3'!$C$8</f>
        <v>-5449.480000001087</v>
      </c>
      <c r="D62" s="10">
        <v>171338.34999999998</v>
      </c>
      <c r="E62" s="8" t="s">
        <v>60</v>
      </c>
    </row>
    <row r="63" spans="1:5" ht="12.75">
      <c r="A63" s="23">
        <v>9000012</v>
      </c>
      <c r="B63" s="17" t="s">
        <v>61</v>
      </c>
      <c r="C63" s="26">
        <f>+C61+C62</f>
        <v>40304.479999998744</v>
      </c>
      <c r="D63" s="18">
        <v>-5449.48000000004</v>
      </c>
      <c r="E63" s="19" t="s">
        <v>60</v>
      </c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2012-12-11T20:31:36Z</dcterms:created>
  <dcterms:modified xsi:type="dcterms:W3CDTF">2013-03-21T20:23:43Z</dcterms:modified>
  <cp:category/>
  <cp:version/>
  <cp:contentType/>
  <cp:contentStatus/>
</cp:coreProperties>
</file>