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jos\Downloads\Tercer Informe IMPLAN 2021\"/>
    </mc:Choice>
  </mc:AlternateContent>
  <xr:revisionPtr revIDLastSave="0" documentId="8_{0EBD544A-EFF0-4414-8AA2-1AA3CB584A75}" xr6:coauthVersionLast="47" xr6:coauthVersionMax="47" xr10:uidLastSave="{00000000-0000-0000-0000-000000000000}"/>
  <bookViews>
    <workbookView xWindow="2115" yWindow="2115" windowWidth="21600" windowHeight="11385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4" l="1"/>
  <c r="F52" i="4"/>
  <c r="D52" i="4"/>
  <c r="H44" i="4"/>
  <c r="H42" i="4"/>
  <c r="H40" i="4"/>
  <c r="H38" i="4"/>
  <c r="E50" i="4"/>
  <c r="H50" i="4" s="1"/>
  <c r="E48" i="4"/>
  <c r="H48" i="4" s="1"/>
  <c r="E46" i="4"/>
  <c r="H46" i="4" s="1"/>
  <c r="H52" i="4" s="1"/>
  <c r="E44" i="4"/>
  <c r="E42" i="4"/>
  <c r="E40" i="4"/>
  <c r="E38" i="4"/>
  <c r="E52" i="4" s="1"/>
  <c r="C52" i="4"/>
  <c r="G30" i="4"/>
  <c r="F30" i="4"/>
  <c r="H28" i="4"/>
  <c r="H27" i="4"/>
  <c r="H26" i="4"/>
  <c r="H25" i="4"/>
  <c r="H30" i="4" s="1"/>
  <c r="E28" i="4"/>
  <c r="E27" i="4"/>
  <c r="E26" i="4"/>
  <c r="E25" i="4"/>
  <c r="E30" i="4" s="1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29" i="5" l="1"/>
  <c r="H28" i="5"/>
  <c r="H27" i="5"/>
  <c r="H13" i="5"/>
  <c r="H12" i="5"/>
  <c r="H11" i="5"/>
  <c r="E40" i="5"/>
  <c r="H40" i="5" s="1"/>
  <c r="E39" i="5"/>
  <c r="H39" i="5" s="1"/>
  <c r="E38" i="5"/>
  <c r="E36" i="5" s="1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E28" i="5"/>
  <c r="E27" i="5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E11" i="5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H6" i="8" s="1"/>
  <c r="D16" i="8"/>
  <c r="C16" i="8"/>
  <c r="E6" i="6"/>
  <c r="H6" i="6" s="1"/>
  <c r="E7" i="6"/>
  <c r="H7" i="6" s="1"/>
  <c r="E8" i="6"/>
  <c r="H8" i="6" s="1"/>
  <c r="E9" i="6"/>
  <c r="H9" i="6" s="1"/>
  <c r="E10" i="6"/>
  <c r="H10" i="6" s="1"/>
  <c r="E11" i="6"/>
  <c r="H11" i="6" s="1"/>
  <c r="E12" i="6"/>
  <c r="H12" i="6" s="1"/>
  <c r="H72" i="6"/>
  <c r="H68" i="6"/>
  <c r="H67" i="6"/>
  <c r="H66" i="6"/>
  <c r="H60" i="6"/>
  <c r="H55" i="6"/>
  <c r="H54" i="6"/>
  <c r="H48" i="6"/>
  <c r="H44" i="6"/>
  <c r="H42" i="6"/>
  <c r="H36" i="6"/>
  <c r="H30" i="6"/>
  <c r="E76" i="6"/>
  <c r="H76" i="6" s="1"/>
  <c r="E75" i="6"/>
  <c r="H75" i="6" s="1"/>
  <c r="E74" i="6"/>
  <c r="H74" i="6" s="1"/>
  <c r="E73" i="6"/>
  <c r="H73" i="6" s="1"/>
  <c r="E72" i="6"/>
  <c r="E71" i="6"/>
  <c r="H71" i="6" s="1"/>
  <c r="E70" i="6"/>
  <c r="H70" i="6" s="1"/>
  <c r="E68" i="6"/>
  <c r="E67" i="6"/>
  <c r="E66" i="6"/>
  <c r="E65" i="6"/>
  <c r="H65" i="6" s="1"/>
  <c r="E64" i="6"/>
  <c r="H64" i="6" s="1"/>
  <c r="E63" i="6"/>
  <c r="H63" i="6" s="1"/>
  <c r="E62" i="6"/>
  <c r="H62" i="6" s="1"/>
  <c r="E61" i="6"/>
  <c r="H61" i="6" s="1"/>
  <c r="E60" i="6"/>
  <c r="E59" i="6"/>
  <c r="H59" i="6" s="1"/>
  <c r="E58" i="6"/>
  <c r="H58" i="6" s="1"/>
  <c r="E56" i="6"/>
  <c r="H56" i="6" s="1"/>
  <c r="E55" i="6"/>
  <c r="E54" i="6"/>
  <c r="E52" i="6"/>
  <c r="H52" i="6" s="1"/>
  <c r="E51" i="6"/>
  <c r="H51" i="6" s="1"/>
  <c r="E50" i="6"/>
  <c r="H50" i="6" s="1"/>
  <c r="E49" i="6"/>
  <c r="H49" i="6" s="1"/>
  <c r="E48" i="6"/>
  <c r="E47" i="6"/>
  <c r="H47" i="6" s="1"/>
  <c r="E46" i="6"/>
  <c r="H46" i="6" s="1"/>
  <c r="E45" i="6"/>
  <c r="H45" i="6" s="1"/>
  <c r="E44" i="6"/>
  <c r="E42" i="6"/>
  <c r="E41" i="6"/>
  <c r="H41" i="6" s="1"/>
  <c r="E40" i="6"/>
  <c r="H40" i="6" s="1"/>
  <c r="E39" i="6"/>
  <c r="H39" i="6" s="1"/>
  <c r="E38" i="6"/>
  <c r="H38" i="6" s="1"/>
  <c r="E37" i="6"/>
  <c r="H37" i="6" s="1"/>
  <c r="E36" i="6"/>
  <c r="E35" i="6"/>
  <c r="H35" i="6" s="1"/>
  <c r="E34" i="6"/>
  <c r="H34" i="6" s="1"/>
  <c r="E32" i="6"/>
  <c r="H32" i="6" s="1"/>
  <c r="E31" i="6"/>
  <c r="H31" i="6" s="1"/>
  <c r="E30" i="6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E53" i="6" s="1"/>
  <c r="D43" i="6"/>
  <c r="D33" i="6"/>
  <c r="D23" i="6"/>
  <c r="D13" i="6"/>
  <c r="D5" i="6"/>
  <c r="C69" i="6"/>
  <c r="E69" i="6" s="1"/>
  <c r="H69" i="6" s="1"/>
  <c r="C65" i="6"/>
  <c r="C57" i="6"/>
  <c r="E57" i="6" s="1"/>
  <c r="H57" i="6" s="1"/>
  <c r="C53" i="6"/>
  <c r="C43" i="6"/>
  <c r="E43" i="6" s="1"/>
  <c r="H43" i="6" s="1"/>
  <c r="C33" i="6"/>
  <c r="E33" i="6" s="1"/>
  <c r="H33" i="6" s="1"/>
  <c r="C23" i="6"/>
  <c r="C13" i="6"/>
  <c r="C5" i="6"/>
  <c r="F42" i="5" l="1"/>
  <c r="C42" i="5"/>
  <c r="H53" i="6"/>
  <c r="E23" i="6"/>
  <c r="H23" i="6" s="1"/>
  <c r="G77" i="6"/>
  <c r="E13" i="6"/>
  <c r="H13" i="6" s="1"/>
  <c r="E5" i="6"/>
  <c r="H16" i="5"/>
  <c r="H6" i="5"/>
  <c r="H25" i="5"/>
  <c r="E16" i="8"/>
  <c r="G42" i="5"/>
  <c r="D77" i="6"/>
  <c r="D42" i="5"/>
  <c r="H38" i="5"/>
  <c r="H36" i="5" s="1"/>
  <c r="F77" i="6"/>
  <c r="C77" i="6"/>
  <c r="E6" i="5"/>
  <c r="E42" i="5" s="1"/>
  <c r="E25" i="5"/>
  <c r="E16" i="5"/>
  <c r="H16" i="8"/>
  <c r="H42" i="5" l="1"/>
  <c r="E77" i="6"/>
  <c r="H5" i="6"/>
  <c r="H77" i="6" s="1"/>
</calcChain>
</file>

<file path=xl/sharedStrings.xml><?xml version="1.0" encoding="utf-8"?>
<sst xmlns="http://schemas.openxmlformats.org/spreadsheetml/2006/main" count="199" uniqueCount="141">
  <si>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</si>
  <si>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</si>
  <si>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</si>
  <si>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</si>
  <si>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</si>
  <si>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</si>
  <si>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</si>
  <si>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</si>
  <si>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</si>
  <si>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</si>
  <si>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</si>
  <si>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</si>
  <si>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</si>
  <si>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</si>
  <si>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</si>
  <si>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</si>
  <si>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</si>
  <si>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</si>
  <si>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</si>
  <si>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</si>
  <si>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</si>
  <si>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</si>
  <si>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</si>
  <si>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</si>
  <si>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</si>
  <si>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</si>
  <si>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</si>
  <si>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</si>
  <si>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</si>
  <si>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</si>
  <si>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</si>
  <si>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</si>
  <si>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</si>
  <si>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</si>
  <si>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</si>
  <si>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</si>
  <si>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</si>
  <si>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</si>
  <si>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</si>
  <si>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</si>
  <si>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</si>
  <si>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</si>
  <si>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</si>
  <si>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</si>
  <si>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</si>
  <si>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</si>
  <si>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</si>
  <si>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</si>
  <si>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</si>
  <si>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</si>
  <si>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</si>
  <si>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</si>
  <si>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</si>
  <si>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</si>
  <si>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</si>
  <si>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</si>
  <si>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</si>
  <si>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</si>
  <si>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</si>
  <si>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</si>
  <si>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</si>
  <si>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</si>
  <si>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</si>
  <si>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</si>
  <si>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</si>
  <si>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</si>
  <si>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</si>
  <si>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</si>
  <si>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</si>
  <si>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</si>
  <si>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</si>
  <si>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</si>
  <si>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</si>
  <si>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</si>
  <si>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</si>
  <si>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</si>
  <si>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</si>
  <si>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</si>
  <si>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</si>
  <si>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</si>
  <si>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</si>
  <si>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</si>
  <si>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</si>
  <si>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</si>
  <si>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</si>
  <si>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</si>
  <si>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</si>
  <si>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</si>
  <si>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</si>
  <si>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</si>
  <si>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</si>
  <si>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</si>
  <si>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</si>
  <si>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</si>
  <si>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</si>
  <si>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</si>
  <si>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</si>
  <si>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</si>
  <si>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</si>
  <si>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</si>
  <si>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</si>
  <si>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</si>
  <si>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</si>
  <si>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</si>
  <si>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</si>
  <si>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</si>
  <si>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</si>
  <si>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</si>
  <si>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</si>
  <si>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</si>
  <si>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</si>
  <si>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</si>
  <si>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</si>
  <si>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</si>
  <si>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</si>
  <si>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</si>
  <si>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</si>
  <si>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</si>
  <si>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</si>
  <si>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</si>
  <si>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</si>
  <si>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</si>
  <si>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</si>
  <si>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</si>
  <si>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</si>
  <si>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</si>
  <si>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</si>
  <si>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</si>
  <si>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</si>
  <si>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</si>
  <si>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</si>
  <si>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</si>
  <si>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</si>
  <si>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Instituto Municipal de Planeación de San Francisco del Rincón, Guanajuato
ESTADO ANALÍTICO DEL EJERCICIO DEL PRESUPUESTO DE EGRESOS
CLASIFICACIÓN POR OBJETO DEL GASTO (CAPÍTULO Y CONCEPTO)
DEL 1 ENERO AL 30 DE SEPTIEMBRE DEL 2021</t>
  </si>
  <si>
    <t>Instituto Municipal de Planeación de San Francisco del Rincón, Guanajuato
ESTADO ANALÍTICO DEL EJERCICIO DEL PRESUPUESTO DE EGRESOS
CLASIFICACION ECÓNOMICA (POR TIPO DE GASTO)
DEL 1 ENERO AL 30 DE SEPTIEMBRE DEL 2021</t>
  </si>
  <si>
    <t>INSTITUTO MUNICIPAL DE PLANEACIÓN</t>
  </si>
  <si>
    <t>INSTITUTO MUNICIPAL DE PLANEACION DE SFR</t>
  </si>
  <si>
    <t>Instituto Municipal de Planeación de San Francisco del Rincón, Guanajuato
ESTADO ANALÍTICO DEL EJERCICIO DEL PRESUPUESTO DE EGRESOS
CLASIFICACIÓN ADMINISTRATIVA
DEL 1 ENERO AL 30 DE SEPTIEMBRE DEL 2021</t>
  </si>
  <si>
    <t>Gobierno (Federal/Estatal/Municipal) de Instituto Municipal de Planeación de San Francisco del Rincón, Guanajuato
Estado Analítico del Ejercicio del Presupuesto de Egresos
Clasificación Administrativa
DEL 1 ENERO AL 30 DE SEPTIEMBRE DEL 2021</t>
  </si>
  <si>
    <t>Sector Paraestatal del Gobierno (Federal/Estatal/Municipal) de Instituto Municipal de Planeación de San Francisco del Rincón, Guanajuato
Estado Analítico del Ejercicio del Presupuesto de Egresos
Clasificación Administrativa
DEL 1 ENERO AL 30 DE SEPTIEMBRE DEL 2021</t>
  </si>
  <si>
    <t>Instituto Municipal de Planeación de San Francisco del Rincón, Guanajuato
ESTADO ANALÍTICO DEL EJERCICIO DEL PRESUPUESTO DE EGRESOS
CLASIFICACIÓN FUNCIONAL (FINALIDAD Y FUNCIÓN)
DEL 1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</si>
</sst>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showGridLines="0" workbookViewId="0">
      <selection activeCell="C13" sqref="C1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133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59</v>
      </c>
      <c r="B2" s="58"/>
      <c r="C2" s="52" t="s">
        <v>65</v>
      </c>
      <c r="D2" s="53"/>
      <c r="E2" s="53"/>
      <c r="F2" s="53"/>
      <c r="G2" s="54"/>
      <c r="H2" s="55" t="s">
        <v>64</v>
      </c>
    </row>
    <row r="3" spans="1:8" ht="24.95" customHeight="1" x14ac:dyDescent="0.2">
      <c r="A3" s="59"/>
      <c r="B3" s="60"/>
      <c r="C3" s="9" t="s">
        <v>60</v>
      </c>
      <c r="D3" s="9" t="s">
        <v>130</v>
      </c>
      <c r="E3" s="9" t="s">
        <v>61</v>
      </c>
      <c r="F3" s="9" t="s">
        <v>62</v>
      </c>
      <c r="G3" s="9" t="s">
        <v>63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131</v>
      </c>
      <c r="F4" s="10">
        <v>4</v>
      </c>
      <c r="G4" s="10">
        <v>5</v>
      </c>
      <c r="H4" s="10" t="s">
        <v>132</v>
      </c>
    </row>
    <row r="5" spans="1:8" x14ac:dyDescent="0.2">
      <c r="A5" s="48" t="s">
        <v>66</v>
      </c>
      <c r="B5" s="7"/>
      <c r="C5" s="14">
        <f>SUM(C6:C12)</f>
        <v>1983049.5699999998</v>
      </c>
      <c r="D5" s="14">
        <f>SUM(D6:D12)</f>
        <v>11901.419999999995</v>
      </c>
      <c r="E5" s="14">
        <f>C5+D5</f>
        <v>1994950.9899999998</v>
      </c>
      <c r="F5" s="14">
        <f>SUM(F6:F12)</f>
        <v>753802.39999999991</v>
      </c>
      <c r="G5" s="14">
        <f>SUM(G6:G12)</f>
        <v>732814.53999999992</v>
      </c>
      <c r="H5" s="14">
        <f>E5-F5</f>
        <v>1241148.5899999999</v>
      </c>
    </row>
    <row r="6" spans="1:8" x14ac:dyDescent="0.2">
      <c r="A6" s="49">
        <v>1100</v>
      </c>
      <c r="B6" s="11" t="s">
        <v>75</v>
      </c>
      <c r="C6" s="15">
        <v>1358339.42</v>
      </c>
      <c r="D6" s="15">
        <v>51130.09</v>
      </c>
      <c r="E6" s="15">
        <f t="shared" ref="E6:E69" si="0">C6+D6</f>
        <v>1409469.51</v>
      </c>
      <c r="F6" s="15">
        <v>574059.77</v>
      </c>
      <c r="G6" s="15">
        <v>574059.77</v>
      </c>
      <c r="H6" s="15">
        <f t="shared" ref="H6:H69" si="1">E6-F6</f>
        <v>835409.74</v>
      </c>
    </row>
    <row r="7" spans="1:8" x14ac:dyDescent="0.2">
      <c r="A7" s="49">
        <v>1200</v>
      </c>
      <c r="B7" s="11" t="s">
        <v>76</v>
      </c>
      <c r="C7" s="15">
        <v>60000</v>
      </c>
      <c r="D7" s="15">
        <v>0</v>
      </c>
      <c r="E7" s="15">
        <f t="shared" si="0"/>
        <v>60000</v>
      </c>
      <c r="F7" s="15">
        <v>55800</v>
      </c>
      <c r="G7" s="15">
        <v>55800</v>
      </c>
      <c r="H7" s="15">
        <f t="shared" si="1"/>
        <v>4200</v>
      </c>
    </row>
    <row r="8" spans="1:8" x14ac:dyDescent="0.2">
      <c r="A8" s="49">
        <v>1300</v>
      </c>
      <c r="B8" s="11" t="s">
        <v>77</v>
      </c>
      <c r="C8" s="15">
        <v>204413.21</v>
      </c>
      <c r="D8" s="15">
        <v>11323.5</v>
      </c>
      <c r="E8" s="15">
        <f t="shared" si="0"/>
        <v>215736.71</v>
      </c>
      <c r="F8" s="15">
        <v>6730.96</v>
      </c>
      <c r="G8" s="15">
        <v>6730.96</v>
      </c>
      <c r="H8" s="15">
        <f t="shared" si="1"/>
        <v>209005.75</v>
      </c>
    </row>
    <row r="9" spans="1:8" x14ac:dyDescent="0.2">
      <c r="A9" s="49">
        <v>1400</v>
      </c>
      <c r="B9" s="11" t="s">
        <v>35</v>
      </c>
      <c r="C9" s="15">
        <v>130000</v>
      </c>
      <c r="D9" s="15">
        <v>0</v>
      </c>
      <c r="E9" s="15">
        <f t="shared" si="0"/>
        <v>130000</v>
      </c>
      <c r="F9" s="15">
        <v>59669.61</v>
      </c>
      <c r="G9" s="15">
        <v>59669.61</v>
      </c>
      <c r="H9" s="15">
        <f t="shared" si="1"/>
        <v>70330.39</v>
      </c>
    </row>
    <row r="10" spans="1:8" x14ac:dyDescent="0.2">
      <c r="A10" s="49">
        <v>1500</v>
      </c>
      <c r="B10" s="11" t="s">
        <v>78</v>
      </c>
      <c r="C10" s="15">
        <v>200296.94</v>
      </c>
      <c r="D10" s="15">
        <v>-25194.54</v>
      </c>
      <c r="E10" s="15">
        <f t="shared" si="0"/>
        <v>175102.4</v>
      </c>
      <c r="F10" s="15">
        <v>57542.06</v>
      </c>
      <c r="G10" s="15">
        <v>36554.199999999997</v>
      </c>
      <c r="H10" s="15">
        <f t="shared" si="1"/>
        <v>117560.34</v>
      </c>
    </row>
    <row r="11" spans="1:8" x14ac:dyDescent="0.2">
      <c r="A11" s="49">
        <v>1600</v>
      </c>
      <c r="B11" s="11" t="s">
        <v>36</v>
      </c>
      <c r="C11" s="15">
        <v>30000</v>
      </c>
      <c r="D11" s="15">
        <v>-25357.63</v>
      </c>
      <c r="E11" s="15">
        <f t="shared" si="0"/>
        <v>4642.369999999999</v>
      </c>
      <c r="F11" s="15">
        <v>0</v>
      </c>
      <c r="G11" s="15">
        <v>0</v>
      </c>
      <c r="H11" s="15">
        <f t="shared" si="1"/>
        <v>4642.369999999999</v>
      </c>
    </row>
    <row r="12" spans="1:8" x14ac:dyDescent="0.2">
      <c r="A12" s="49">
        <v>1700</v>
      </c>
      <c r="B12" s="11" t="s">
        <v>79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67</v>
      </c>
      <c r="B13" s="7"/>
      <c r="C13" s="15">
        <f>SUM(C14:C22)</f>
        <v>175400</v>
      </c>
      <c r="D13" s="15">
        <f>SUM(D14:D22)</f>
        <v>-16927.669999999998</v>
      </c>
      <c r="E13" s="15">
        <f t="shared" si="0"/>
        <v>158472.33000000002</v>
      </c>
      <c r="F13" s="15">
        <f>SUM(F14:F22)</f>
        <v>64671.609999999993</v>
      </c>
      <c r="G13" s="15">
        <f>SUM(G14:G22)</f>
        <v>39460.82</v>
      </c>
      <c r="H13" s="15">
        <f t="shared" si="1"/>
        <v>93800.72000000003</v>
      </c>
    </row>
    <row r="14" spans="1:8" x14ac:dyDescent="0.2">
      <c r="A14" s="49">
        <v>2100</v>
      </c>
      <c r="B14" s="11" t="s">
        <v>80</v>
      </c>
      <c r="C14" s="15">
        <v>52000</v>
      </c>
      <c r="D14" s="15">
        <v>2146</v>
      </c>
      <c r="E14" s="15">
        <f t="shared" si="0"/>
        <v>54146</v>
      </c>
      <c r="F14" s="15">
        <v>35423.39</v>
      </c>
      <c r="G14" s="15">
        <v>23346.21</v>
      </c>
      <c r="H14" s="15">
        <f t="shared" si="1"/>
        <v>18722.61</v>
      </c>
    </row>
    <row r="15" spans="1:8" x14ac:dyDescent="0.2">
      <c r="A15" s="49">
        <v>2200</v>
      </c>
      <c r="B15" s="11" t="s">
        <v>81</v>
      </c>
      <c r="C15" s="15">
        <v>20000</v>
      </c>
      <c r="D15" s="15">
        <v>-4800</v>
      </c>
      <c r="E15" s="15">
        <f t="shared" si="0"/>
        <v>15200</v>
      </c>
      <c r="F15" s="15">
        <v>4032</v>
      </c>
      <c r="G15" s="15">
        <v>3598</v>
      </c>
      <c r="H15" s="15">
        <f t="shared" si="1"/>
        <v>11168</v>
      </c>
    </row>
    <row r="16" spans="1:8" x14ac:dyDescent="0.2">
      <c r="A16" s="49">
        <v>2300</v>
      </c>
      <c r="B16" s="11" t="s">
        <v>82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83</v>
      </c>
      <c r="C17" s="15">
        <v>8000</v>
      </c>
      <c r="D17" s="15">
        <v>0</v>
      </c>
      <c r="E17" s="15">
        <f t="shared" si="0"/>
        <v>8000</v>
      </c>
      <c r="F17" s="15">
        <v>0</v>
      </c>
      <c r="G17" s="15">
        <v>0</v>
      </c>
      <c r="H17" s="15">
        <f t="shared" si="1"/>
        <v>8000</v>
      </c>
    </row>
    <row r="18" spans="1:8" x14ac:dyDescent="0.2">
      <c r="A18" s="49">
        <v>2500</v>
      </c>
      <c r="B18" s="11" t="s">
        <v>84</v>
      </c>
      <c r="C18" s="15">
        <v>1000</v>
      </c>
      <c r="D18" s="15">
        <v>0</v>
      </c>
      <c r="E18" s="15">
        <f t="shared" si="0"/>
        <v>1000</v>
      </c>
      <c r="F18" s="15">
        <v>189</v>
      </c>
      <c r="G18" s="15">
        <v>189</v>
      </c>
      <c r="H18" s="15">
        <f t="shared" si="1"/>
        <v>811</v>
      </c>
    </row>
    <row r="19" spans="1:8" x14ac:dyDescent="0.2">
      <c r="A19" s="49">
        <v>2600</v>
      </c>
      <c r="B19" s="11" t="s">
        <v>85</v>
      </c>
      <c r="C19" s="15">
        <v>20000</v>
      </c>
      <c r="D19" s="15">
        <v>-3000</v>
      </c>
      <c r="E19" s="15">
        <f t="shared" si="0"/>
        <v>17000</v>
      </c>
      <c r="F19" s="15">
        <v>8326.09</v>
      </c>
      <c r="G19" s="15">
        <v>4111.88</v>
      </c>
      <c r="H19" s="15">
        <f t="shared" si="1"/>
        <v>8673.91</v>
      </c>
    </row>
    <row r="20" spans="1:8" x14ac:dyDescent="0.2">
      <c r="A20" s="49">
        <v>2700</v>
      </c>
      <c r="B20" s="11" t="s">
        <v>86</v>
      </c>
      <c r="C20" s="15">
        <v>15000</v>
      </c>
      <c r="D20" s="15">
        <v>-2146</v>
      </c>
      <c r="E20" s="15">
        <f t="shared" si="0"/>
        <v>12854</v>
      </c>
      <c r="F20" s="15">
        <v>7001.85</v>
      </c>
      <c r="G20" s="15">
        <v>7001.85</v>
      </c>
      <c r="H20" s="15">
        <f t="shared" si="1"/>
        <v>5852.15</v>
      </c>
    </row>
    <row r="21" spans="1:8" x14ac:dyDescent="0.2">
      <c r="A21" s="49">
        <v>2800</v>
      </c>
      <c r="B21" s="11" t="s">
        <v>87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88</v>
      </c>
      <c r="C22" s="15">
        <v>59400</v>
      </c>
      <c r="D22" s="15">
        <v>-9127.67</v>
      </c>
      <c r="E22" s="15">
        <f t="shared" si="0"/>
        <v>50272.33</v>
      </c>
      <c r="F22" s="15">
        <v>9699.2800000000007</v>
      </c>
      <c r="G22" s="15">
        <v>1213.8800000000001</v>
      </c>
      <c r="H22" s="15">
        <f t="shared" si="1"/>
        <v>40573.050000000003</v>
      </c>
    </row>
    <row r="23" spans="1:8" x14ac:dyDescent="0.2">
      <c r="A23" s="48" t="s">
        <v>68</v>
      </c>
      <c r="B23" s="7"/>
      <c r="C23" s="15">
        <f>SUM(C24:C32)</f>
        <v>151800.07</v>
      </c>
      <c r="D23" s="15">
        <f>SUM(D24:D32)</f>
        <v>15027</v>
      </c>
      <c r="E23" s="15">
        <f t="shared" si="0"/>
        <v>166827.07</v>
      </c>
      <c r="F23" s="15">
        <f>SUM(F24:F32)</f>
        <v>54751.02</v>
      </c>
      <c r="G23" s="15">
        <f>SUM(G24:G32)</f>
        <v>51392.21</v>
      </c>
      <c r="H23" s="15">
        <f t="shared" si="1"/>
        <v>112076.05000000002</v>
      </c>
    </row>
    <row r="24" spans="1:8" x14ac:dyDescent="0.2">
      <c r="A24" s="49">
        <v>3100</v>
      </c>
      <c r="B24" s="11" t="s">
        <v>89</v>
      </c>
      <c r="C24" s="15">
        <v>34000</v>
      </c>
      <c r="D24" s="15">
        <v>0</v>
      </c>
      <c r="E24" s="15">
        <f t="shared" si="0"/>
        <v>34000</v>
      </c>
      <c r="F24" s="15">
        <v>8857.7999999999993</v>
      </c>
      <c r="G24" s="15">
        <v>5980.2</v>
      </c>
      <c r="H24" s="15">
        <f t="shared" si="1"/>
        <v>25142.2</v>
      </c>
    </row>
    <row r="25" spans="1:8" x14ac:dyDescent="0.2">
      <c r="A25" s="49">
        <v>3200</v>
      </c>
      <c r="B25" s="11" t="s">
        <v>90</v>
      </c>
      <c r="C25" s="15">
        <v>15000</v>
      </c>
      <c r="D25" s="15">
        <v>0</v>
      </c>
      <c r="E25" s="15">
        <f t="shared" si="0"/>
        <v>15000</v>
      </c>
      <c r="F25" s="15">
        <v>0</v>
      </c>
      <c r="G25" s="15">
        <v>0</v>
      </c>
      <c r="H25" s="15">
        <f t="shared" si="1"/>
        <v>15000</v>
      </c>
    </row>
    <row r="26" spans="1:8" x14ac:dyDescent="0.2">
      <c r="A26" s="49">
        <v>3300</v>
      </c>
      <c r="B26" s="11" t="s">
        <v>91</v>
      </c>
      <c r="C26" s="15">
        <v>0</v>
      </c>
      <c r="D26" s="15">
        <v>5800</v>
      </c>
      <c r="E26" s="15">
        <f t="shared" si="0"/>
        <v>5800</v>
      </c>
      <c r="F26" s="15">
        <v>5800</v>
      </c>
      <c r="G26" s="15">
        <v>5800</v>
      </c>
      <c r="H26" s="15">
        <f t="shared" si="1"/>
        <v>0</v>
      </c>
    </row>
    <row r="27" spans="1:8" x14ac:dyDescent="0.2">
      <c r="A27" s="49">
        <v>3400</v>
      </c>
      <c r="B27" s="11" t="s">
        <v>92</v>
      </c>
      <c r="C27" s="15">
        <v>14800</v>
      </c>
      <c r="D27" s="15">
        <v>0</v>
      </c>
      <c r="E27" s="15">
        <f t="shared" si="0"/>
        <v>14800</v>
      </c>
      <c r="F27" s="15">
        <v>1583.22</v>
      </c>
      <c r="G27" s="15">
        <v>1102.01</v>
      </c>
      <c r="H27" s="15">
        <f t="shared" si="1"/>
        <v>13216.78</v>
      </c>
    </row>
    <row r="28" spans="1:8" x14ac:dyDescent="0.2">
      <c r="A28" s="49">
        <v>3500</v>
      </c>
      <c r="B28" s="11" t="s">
        <v>93</v>
      </c>
      <c r="C28" s="15">
        <v>25000.07</v>
      </c>
      <c r="D28" s="15">
        <v>0</v>
      </c>
      <c r="E28" s="15">
        <f t="shared" si="0"/>
        <v>25000.07</v>
      </c>
      <c r="F28" s="15">
        <v>4888</v>
      </c>
      <c r="G28" s="15">
        <v>4888</v>
      </c>
      <c r="H28" s="15">
        <f t="shared" si="1"/>
        <v>20112.07</v>
      </c>
    </row>
    <row r="29" spans="1:8" x14ac:dyDescent="0.2">
      <c r="A29" s="49">
        <v>3600</v>
      </c>
      <c r="B29" s="11" t="s">
        <v>94</v>
      </c>
      <c r="C29" s="15">
        <v>0</v>
      </c>
      <c r="D29" s="15">
        <v>0</v>
      </c>
      <c r="E29" s="15">
        <f t="shared" si="0"/>
        <v>0</v>
      </c>
      <c r="F29" s="15">
        <v>0</v>
      </c>
      <c r="G29" s="15">
        <v>0</v>
      </c>
      <c r="H29" s="15">
        <f t="shared" si="1"/>
        <v>0</v>
      </c>
    </row>
    <row r="30" spans="1:8" x14ac:dyDescent="0.2">
      <c r="A30" s="49">
        <v>3700</v>
      </c>
      <c r="B30" s="11" t="s">
        <v>95</v>
      </c>
      <c r="C30" s="15">
        <v>7000</v>
      </c>
      <c r="D30" s="15">
        <v>0</v>
      </c>
      <c r="E30" s="15">
        <f t="shared" si="0"/>
        <v>7000</v>
      </c>
      <c r="F30" s="15">
        <v>1350</v>
      </c>
      <c r="G30" s="15">
        <v>1350</v>
      </c>
      <c r="H30" s="15">
        <f t="shared" si="1"/>
        <v>5650</v>
      </c>
    </row>
    <row r="31" spans="1:8" x14ac:dyDescent="0.2">
      <c r="A31" s="49">
        <v>3800</v>
      </c>
      <c r="B31" s="11" t="s">
        <v>96</v>
      </c>
      <c r="C31" s="15">
        <v>10000</v>
      </c>
      <c r="D31" s="15">
        <v>-2373</v>
      </c>
      <c r="E31" s="15">
        <f t="shared" si="0"/>
        <v>7627</v>
      </c>
      <c r="F31" s="15">
        <v>7627</v>
      </c>
      <c r="G31" s="15">
        <v>7627</v>
      </c>
      <c r="H31" s="15">
        <f t="shared" si="1"/>
        <v>0</v>
      </c>
    </row>
    <row r="32" spans="1:8" x14ac:dyDescent="0.2">
      <c r="A32" s="49">
        <v>3900</v>
      </c>
      <c r="B32" s="11" t="s">
        <v>19</v>
      </c>
      <c r="C32" s="15">
        <v>46000</v>
      </c>
      <c r="D32" s="15">
        <v>11600</v>
      </c>
      <c r="E32" s="15">
        <f t="shared" si="0"/>
        <v>57600</v>
      </c>
      <c r="F32" s="15">
        <v>24645</v>
      </c>
      <c r="G32" s="15">
        <v>24645</v>
      </c>
      <c r="H32" s="15">
        <f t="shared" si="1"/>
        <v>32955</v>
      </c>
    </row>
    <row r="33" spans="1:8" x14ac:dyDescent="0.2">
      <c r="A33" s="48" t="s">
        <v>69</v>
      </c>
      <c r="B33" s="7"/>
      <c r="C33" s="15">
        <f>SUM(C34:C42)</f>
        <v>0</v>
      </c>
      <c r="D33" s="15">
        <f>SUM(D34:D42)</f>
        <v>0</v>
      </c>
      <c r="E33" s="15">
        <f t="shared" si="0"/>
        <v>0</v>
      </c>
      <c r="F33" s="15">
        <f>SUM(F34:F42)</f>
        <v>0</v>
      </c>
      <c r="G33" s="15">
        <f>SUM(G34:G42)</f>
        <v>0</v>
      </c>
      <c r="H33" s="15">
        <f t="shared" si="1"/>
        <v>0</v>
      </c>
    </row>
    <row r="34" spans="1:8" x14ac:dyDescent="0.2">
      <c r="A34" s="49">
        <v>4100</v>
      </c>
      <c r="B34" s="11" t="s">
        <v>97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98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99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100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101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102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103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70</v>
      </c>
      <c r="B43" s="7"/>
      <c r="C43" s="15">
        <f>SUM(C44:C52)</f>
        <v>0</v>
      </c>
      <c r="D43" s="15">
        <f>SUM(D44:D52)</f>
        <v>0</v>
      </c>
      <c r="E43" s="15">
        <f t="shared" si="0"/>
        <v>0</v>
      </c>
      <c r="F43" s="15">
        <f>SUM(F44:F52)</f>
        <v>0</v>
      </c>
      <c r="G43" s="15">
        <f>SUM(G44:G52)</f>
        <v>0</v>
      </c>
      <c r="H43" s="15">
        <f t="shared" si="1"/>
        <v>0</v>
      </c>
    </row>
    <row r="44" spans="1:8" x14ac:dyDescent="0.2">
      <c r="A44" s="49">
        <v>5100</v>
      </c>
      <c r="B44" s="11" t="s">
        <v>104</v>
      </c>
      <c r="C44" s="15">
        <v>0</v>
      </c>
      <c r="D44" s="15">
        <v>0</v>
      </c>
      <c r="E44" s="15">
        <f t="shared" si="0"/>
        <v>0</v>
      </c>
      <c r="F44" s="15">
        <v>0</v>
      </c>
      <c r="G44" s="15">
        <v>0</v>
      </c>
      <c r="H44" s="15">
        <f t="shared" si="1"/>
        <v>0</v>
      </c>
    </row>
    <row r="45" spans="1:8" x14ac:dyDescent="0.2">
      <c r="A45" s="49">
        <v>5200</v>
      </c>
      <c r="B45" s="11" t="s">
        <v>105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106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107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108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109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110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111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112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71</v>
      </c>
      <c r="B53" s="7"/>
      <c r="C53" s="15">
        <f>SUM(C54:C56)</f>
        <v>589750.36</v>
      </c>
      <c r="D53" s="15">
        <f>SUM(D54:D56)</f>
        <v>292410.49</v>
      </c>
      <c r="E53" s="15">
        <f t="shared" si="0"/>
        <v>882160.85</v>
      </c>
      <c r="F53" s="15">
        <f>SUM(F54:F56)</f>
        <v>868474.07</v>
      </c>
      <c r="G53" s="15">
        <f>SUM(G54:G56)</f>
        <v>868474.07</v>
      </c>
      <c r="H53" s="15">
        <f t="shared" si="1"/>
        <v>13686.780000000028</v>
      </c>
    </row>
    <row r="54" spans="1:8" x14ac:dyDescent="0.2">
      <c r="A54" s="49">
        <v>6100</v>
      </c>
      <c r="B54" s="11" t="s">
        <v>113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114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115</v>
      </c>
      <c r="C56" s="15">
        <v>589750.36</v>
      </c>
      <c r="D56" s="15">
        <v>292410.49</v>
      </c>
      <c r="E56" s="15">
        <f t="shared" si="0"/>
        <v>882160.85</v>
      </c>
      <c r="F56" s="15">
        <v>868474.07</v>
      </c>
      <c r="G56" s="15">
        <v>868474.07</v>
      </c>
      <c r="H56" s="15">
        <f t="shared" si="1"/>
        <v>13686.780000000028</v>
      </c>
    </row>
    <row r="57" spans="1:8" x14ac:dyDescent="0.2">
      <c r="A57" s="48" t="s">
        <v>72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116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117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118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119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120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121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122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73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74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123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124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125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126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127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128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129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58</v>
      </c>
      <c r="C77" s="17">
        <f t="shared" ref="C77:H77" si="4">SUM(C5+C13+C23+C33+C43+C53+C57+C65+C69)</f>
        <v>2899999.9999999995</v>
      </c>
      <c r="D77" s="17">
        <f t="shared" si="4"/>
        <v>302411.24</v>
      </c>
      <c r="E77" s="17">
        <f t="shared" si="4"/>
        <v>3202411.2399999998</v>
      </c>
      <c r="F77" s="17">
        <f t="shared" si="4"/>
        <v>1741699.0999999999</v>
      </c>
      <c r="G77" s="17">
        <f t="shared" si="4"/>
        <v>1692141.6399999997</v>
      </c>
      <c r="H77" s="17">
        <f t="shared" si="4"/>
        <v>1460712.14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showGridLines="0" zoomScaleNormal="100" workbookViewId="0">
      <selection activeCell="G26" sqref="G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134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59</v>
      </c>
      <c r="B2" s="58"/>
      <c r="C2" s="52" t="s">
        <v>65</v>
      </c>
      <c r="D2" s="53"/>
      <c r="E2" s="53"/>
      <c r="F2" s="53"/>
      <c r="G2" s="54"/>
      <c r="H2" s="55" t="s">
        <v>64</v>
      </c>
    </row>
    <row r="3" spans="1:8" ht="24.95" customHeight="1" x14ac:dyDescent="0.2">
      <c r="A3" s="59"/>
      <c r="B3" s="60"/>
      <c r="C3" s="9" t="s">
        <v>60</v>
      </c>
      <c r="D3" s="9" t="s">
        <v>130</v>
      </c>
      <c r="E3" s="9" t="s">
        <v>61</v>
      </c>
      <c r="F3" s="9" t="s">
        <v>62</v>
      </c>
      <c r="G3" s="9" t="s">
        <v>63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131</v>
      </c>
      <c r="F4" s="10">
        <v>4</v>
      </c>
      <c r="G4" s="10">
        <v>5</v>
      </c>
      <c r="H4" s="10" t="s">
        <v>132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2310249.64</v>
      </c>
      <c r="D6" s="50">
        <v>10000.75</v>
      </c>
      <c r="E6" s="50">
        <f>C6+D6</f>
        <v>2320250.39</v>
      </c>
      <c r="F6" s="50">
        <v>873225.03</v>
      </c>
      <c r="G6" s="50">
        <v>823667.57</v>
      </c>
      <c r="H6" s="50">
        <f>E6-F6</f>
        <v>1447025.36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589750.36</v>
      </c>
      <c r="D8" s="50">
        <v>292410.49</v>
      </c>
      <c r="E8" s="50">
        <f>C8+D8</f>
        <v>882160.85</v>
      </c>
      <c r="F8" s="50">
        <v>868474.07</v>
      </c>
      <c r="G8" s="50">
        <v>868474.07</v>
      </c>
      <c r="H8" s="50">
        <f>E8-F8</f>
        <v>13686.780000000028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58</v>
      </c>
      <c r="C16" s="17">
        <f>SUM(C6+C8+C10+C12+C14)</f>
        <v>2900000</v>
      </c>
      <c r="D16" s="17">
        <f>SUM(D6+D8+D10+D12+D14)</f>
        <v>302411.24</v>
      </c>
      <c r="E16" s="17">
        <f>SUM(E6+E8+E10+E12+E14)</f>
        <v>3202411.24</v>
      </c>
      <c r="F16" s="17">
        <f t="shared" ref="F16:H16" si="0">SUM(F6+F8+F10+F12+F14)</f>
        <v>1741699.1</v>
      </c>
      <c r="G16" s="17">
        <f t="shared" si="0"/>
        <v>1692141.64</v>
      </c>
      <c r="H16" s="17">
        <f t="shared" si="0"/>
        <v>1460712.1400000001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2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137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59</v>
      </c>
      <c r="B3" s="58"/>
      <c r="C3" s="52" t="s">
        <v>65</v>
      </c>
      <c r="D3" s="53"/>
      <c r="E3" s="53"/>
      <c r="F3" s="53"/>
      <c r="G3" s="54"/>
      <c r="H3" s="55" t="s">
        <v>64</v>
      </c>
    </row>
    <row r="4" spans="1:8" ht="24.95" customHeight="1" x14ac:dyDescent="0.2">
      <c r="A4" s="59"/>
      <c r="B4" s="60"/>
      <c r="C4" s="9" t="s">
        <v>60</v>
      </c>
      <c r="D4" s="9" t="s">
        <v>130</v>
      </c>
      <c r="E4" s="9" t="s">
        <v>61</v>
      </c>
      <c r="F4" s="9" t="s">
        <v>62</v>
      </c>
      <c r="G4" s="9" t="s">
        <v>63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131</v>
      </c>
      <c r="F5" s="10">
        <v>4</v>
      </c>
      <c r="G5" s="10">
        <v>5</v>
      </c>
      <c r="H5" s="10" t="s">
        <v>132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135</v>
      </c>
      <c r="B7" s="22"/>
      <c r="C7" s="15">
        <v>2900000</v>
      </c>
      <c r="D7" s="15">
        <v>-2900000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4" t="s">
        <v>136</v>
      </c>
      <c r="B8" s="22"/>
      <c r="C8" s="15">
        <v>0</v>
      </c>
      <c r="D8" s="15">
        <v>3202411.24</v>
      </c>
      <c r="E8" s="15">
        <f t="shared" ref="E8:E13" si="0">C8+D8</f>
        <v>3202411.24</v>
      </c>
      <c r="F8" s="15">
        <v>1741699.1</v>
      </c>
      <c r="G8" s="15">
        <v>1692141.64</v>
      </c>
      <c r="H8" s="15">
        <f t="shared" ref="H8:H13" si="1">E8-F8</f>
        <v>1460712.1400000001</v>
      </c>
    </row>
    <row r="9" spans="1:8" x14ac:dyDescent="0.2">
      <c r="A9" s="4" t="s">
        <v>53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54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55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56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57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58</v>
      </c>
      <c r="C16" s="23">
        <f t="shared" ref="C16:H16" si="2">SUM(C7:C15)</f>
        <v>2900000</v>
      </c>
      <c r="D16" s="23">
        <f t="shared" si="2"/>
        <v>302411.24000000022</v>
      </c>
      <c r="E16" s="23">
        <f t="shared" si="2"/>
        <v>3202411.24</v>
      </c>
      <c r="F16" s="23">
        <f t="shared" si="2"/>
        <v>1741699.1</v>
      </c>
      <c r="G16" s="23">
        <f t="shared" si="2"/>
        <v>1692141.64</v>
      </c>
      <c r="H16" s="23">
        <f t="shared" si="2"/>
        <v>1460712.1400000001</v>
      </c>
    </row>
    <row r="19" spans="1:8" ht="45" customHeight="1" x14ac:dyDescent="0.2">
      <c r="A19" s="52" t="s">
        <v>138</v>
      </c>
      <c r="B19" s="53"/>
      <c r="C19" s="53"/>
      <c r="D19" s="53"/>
      <c r="E19" s="53"/>
      <c r="F19" s="53"/>
      <c r="G19" s="53"/>
      <c r="H19" s="54"/>
    </row>
    <row r="21" spans="1:8" x14ac:dyDescent="0.2">
      <c r="A21" s="57" t="s">
        <v>59</v>
      </c>
      <c r="B21" s="58"/>
      <c r="C21" s="52" t="s">
        <v>65</v>
      </c>
      <c r="D21" s="53"/>
      <c r="E21" s="53"/>
      <c r="F21" s="53"/>
      <c r="G21" s="54"/>
      <c r="H21" s="55" t="s">
        <v>64</v>
      </c>
    </row>
    <row r="22" spans="1:8" ht="22.5" x14ac:dyDescent="0.2">
      <c r="A22" s="59"/>
      <c r="B22" s="60"/>
      <c r="C22" s="9" t="s">
        <v>60</v>
      </c>
      <c r="D22" s="9" t="s">
        <v>130</v>
      </c>
      <c r="E22" s="9" t="s">
        <v>61</v>
      </c>
      <c r="F22" s="9" t="s">
        <v>62</v>
      </c>
      <c r="G22" s="9" t="s">
        <v>63</v>
      </c>
      <c r="H22" s="56"/>
    </row>
    <row r="23" spans="1:8" x14ac:dyDescent="0.2">
      <c r="A23" s="61"/>
      <c r="B23" s="62"/>
      <c r="C23" s="10">
        <v>1</v>
      </c>
      <c r="D23" s="10">
        <v>2</v>
      </c>
      <c r="E23" s="10" t="s">
        <v>131</v>
      </c>
      <c r="F23" s="10">
        <v>4</v>
      </c>
      <c r="G23" s="10">
        <v>5</v>
      </c>
      <c r="H23" s="10" t="s">
        <v>132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58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2" t="s">
        <v>139</v>
      </c>
      <c r="B33" s="53"/>
      <c r="C33" s="53"/>
      <c r="D33" s="53"/>
      <c r="E33" s="53"/>
      <c r="F33" s="53"/>
      <c r="G33" s="53"/>
      <c r="H33" s="54"/>
    </row>
    <row r="34" spans="1:8" x14ac:dyDescent="0.2">
      <c r="A34" s="57" t="s">
        <v>59</v>
      </c>
      <c r="B34" s="58"/>
      <c r="C34" s="52" t="s">
        <v>65</v>
      </c>
      <c r="D34" s="53"/>
      <c r="E34" s="53"/>
      <c r="F34" s="53"/>
      <c r="G34" s="54"/>
      <c r="H34" s="55" t="s">
        <v>64</v>
      </c>
    </row>
    <row r="35" spans="1:8" ht="22.5" x14ac:dyDescent="0.2">
      <c r="A35" s="59"/>
      <c r="B35" s="60"/>
      <c r="C35" s="9" t="s">
        <v>60</v>
      </c>
      <c r="D35" s="9" t="s">
        <v>130</v>
      </c>
      <c r="E35" s="9" t="s">
        <v>61</v>
      </c>
      <c r="F35" s="9" t="s">
        <v>62</v>
      </c>
      <c r="G35" s="9" t="s">
        <v>63</v>
      </c>
      <c r="H35" s="56"/>
    </row>
    <row r="36" spans="1:8" x14ac:dyDescent="0.2">
      <c r="A36" s="61"/>
      <c r="B36" s="62"/>
      <c r="C36" s="10">
        <v>1</v>
      </c>
      <c r="D36" s="10">
        <v>2</v>
      </c>
      <c r="E36" s="10" t="s">
        <v>131</v>
      </c>
      <c r="F36" s="10">
        <v>4</v>
      </c>
      <c r="G36" s="10">
        <v>5</v>
      </c>
      <c r="H36" s="10" t="s">
        <v>132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58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tabSelected="1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140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59</v>
      </c>
      <c r="B2" s="58"/>
      <c r="C2" s="52" t="s">
        <v>65</v>
      </c>
      <c r="D2" s="53"/>
      <c r="E2" s="53"/>
      <c r="F2" s="53"/>
      <c r="G2" s="54"/>
      <c r="H2" s="55" t="s">
        <v>64</v>
      </c>
    </row>
    <row r="3" spans="1:8" ht="24.95" customHeight="1" x14ac:dyDescent="0.2">
      <c r="A3" s="59"/>
      <c r="B3" s="60"/>
      <c r="C3" s="9" t="s">
        <v>60</v>
      </c>
      <c r="D3" s="9" t="s">
        <v>130</v>
      </c>
      <c r="E3" s="9" t="s">
        <v>61</v>
      </c>
      <c r="F3" s="9" t="s">
        <v>62</v>
      </c>
      <c r="G3" s="9" t="s">
        <v>63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131</v>
      </c>
      <c r="F4" s="10">
        <v>4</v>
      </c>
      <c r="G4" s="10">
        <v>5</v>
      </c>
      <c r="H4" s="10" t="s">
        <v>132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2900000</v>
      </c>
      <c r="D6" s="15">
        <f t="shared" si="0"/>
        <v>302411.24000000022</v>
      </c>
      <c r="E6" s="15">
        <f t="shared" si="0"/>
        <v>3202411.24</v>
      </c>
      <c r="F6" s="15">
        <f t="shared" si="0"/>
        <v>1741699.1</v>
      </c>
      <c r="G6" s="15">
        <f t="shared" si="0"/>
        <v>1692141.64</v>
      </c>
      <c r="H6" s="15">
        <f t="shared" si="0"/>
        <v>1460712.1400000001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3202411.24</v>
      </c>
      <c r="E9" s="15">
        <f t="shared" si="1"/>
        <v>3202411.24</v>
      </c>
      <c r="F9" s="15">
        <v>1741699.1</v>
      </c>
      <c r="G9" s="15">
        <v>1692141.64</v>
      </c>
      <c r="H9" s="15">
        <f t="shared" si="2"/>
        <v>1460712.1400000001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2900000</v>
      </c>
      <c r="D14" s="15">
        <v>-2900000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0</v>
      </c>
      <c r="D16" s="15">
        <f t="shared" si="3"/>
        <v>0</v>
      </c>
      <c r="E16" s="15">
        <f t="shared" si="3"/>
        <v>0</v>
      </c>
      <c r="F16" s="15">
        <f t="shared" si="3"/>
        <v>0</v>
      </c>
      <c r="G16" s="15">
        <f t="shared" si="3"/>
        <v>0</v>
      </c>
      <c r="H16" s="15">
        <f t="shared" si="3"/>
        <v>0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58</v>
      </c>
      <c r="C42" s="23">
        <f t="shared" ref="C42:H42" si="12">SUM(C36+C25+C16+C6)</f>
        <v>2900000</v>
      </c>
      <c r="D42" s="23">
        <f t="shared" si="12"/>
        <v>302411.24000000022</v>
      </c>
      <c r="E42" s="23">
        <f t="shared" si="12"/>
        <v>3202411.24</v>
      </c>
      <c r="F42" s="23">
        <f t="shared" si="12"/>
        <v>1741699.1</v>
      </c>
      <c r="G42" s="23">
        <f t="shared" si="12"/>
        <v>1692141.64</v>
      </c>
      <c r="H42" s="23">
        <f t="shared" si="12"/>
        <v>1460712.1400000001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José Luis Mendoza López</cp:lastModifiedBy>
  <cp:lastPrinted>2018-03-08T21:21:25Z</cp:lastPrinted>
  <dcterms:created xsi:type="dcterms:W3CDTF">2014-02-10T03:37:14Z</dcterms:created>
  <dcterms:modified xsi:type="dcterms:W3CDTF">2021-10-02T19:31:43Z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