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<sst xmlns="http://schemas.openxmlformats.org/spreadsheetml/2006/main" count="935" uniqueCount="664">
  <si>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</si>
  <si>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</si>
  <si>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</si>
  <si>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</si>
  <si>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</si>
  <si>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</si>
  <si>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</si>
  <si>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</si>
  <si>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</si>
  <si>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</si>
  <si>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</si>
  <si>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</si>
  <si>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</si>
  <si>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</si>
  <si>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</si>
  <si>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</si>
  <si>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</si>
  <si>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</si>
  <si>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</si>
  <si>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</si>
  <si>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</si>
  <si>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</si>
  <si>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</si>
  <si>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</si>
  <si>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</si>
  <si>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</si>
  <si>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</si>
  <si>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</si>
  <si>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</si>
  <si>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</si>
  <si>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</si>
  <si>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</si>
  <si>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</si>
  <si>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</si>
  <si>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</si>
  <si>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</si>
  <si>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</si>
  <si>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</si>
  <si>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</si>
  <si>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</si>
  <si>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</si>
  <si>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</si>
  <si>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</si>
  <si>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</si>
  <si>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</si>
  <si>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</si>
  <si>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</si>
  <si>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</si>
  <si>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</si>
  <si>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</si>
  <si>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</si>
  <si>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</si>
  <si>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</si>
  <si>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</si>
  <si>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</si>
  <si>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</si>
  <si>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</si>
  <si>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</si>
  <si>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</si>
  <si>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</si>
  <si>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</si>
  <si>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</si>
  <si>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</si>
  <si>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</si>
  <si>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</si>
  <si>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</si>
  <si>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</si>
  <si>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</si>
  <si>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</si>
  <si>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</si>
  <si>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</si>
  <si>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</si>
  <si>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</si>
  <si>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</si>
  <si>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</si>
  <si>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</si>
  <si>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</si>
  <si>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</si>
  <si>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</si>
  <si>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</si>
  <si>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</si>
  <si>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</si>
  <si>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</si>
  <si>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</si>
  <si>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</si>
  <si>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</si>
  <si>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</si>
  <si>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</si>
  <si>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</si>
  <si>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</si>
  <si>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</si>
  <si>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</si>
  <si>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</si>
  <si>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</si>
  <si>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</si>
  <si>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</si>
  <si>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</si>
  <si>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</si>
  <si>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</si>
  <si>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</si>
  <si>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</si>
  <si>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</si>
  <si>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</si>
  <si>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</si>
  <si>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</si>
  <si>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</si>
  <si>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</si>
  <si>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</si>
  <si>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</si>
  <si>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</si>
  <si>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</si>
  <si>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</si>
  <si>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</si>
  <si>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</si>
  <si>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</si>
  <si>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</si>
  <si>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</si>
  <si>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</si>
  <si>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</si>
  <si>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</si>
  <si>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</si>
  <si>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</si>
  <si>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</si>
  <si>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</si>
  <si>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</si>
  <si>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</si>
  <si>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</si>
  <si>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</si>
  <si>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</si>
  <si>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</si>
  <si>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</si>
  <si>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</si>
  <si>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</si>
  <si>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</si>
  <si>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</si>
  <si>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</si>
  <si>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</si>
  <si>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</si>
  <si>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</si>
  <si>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</si>
  <si>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</si>
  <si>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</si>
  <si>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</si>
  <si>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</si>
  <si>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</si>
  <si>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</si>
  <si>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</si>
  <si>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</si>
  <si>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</si>
  <si>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</si>
  <si>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</si>
  <si>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</si>
  <si>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</si>
  <si>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</si>
  <si>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</si>
  <si>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</si>
  <si>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</si>
  <si>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</si>
  <si>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</si>
  <si>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</si>
  <si>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</si>
  <si>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</si>
  <si>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</si>
  <si>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</si>
  <si>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</si>
  <si>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</si>
  <si>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</si>
  <si>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</si>
  <si>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</si>
  <si>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</si>
  <si>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</si>
  <si>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</si>
  <si>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</si>
  <si>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</si>
  <si>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</si>
  <si>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</si>
  <si>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</si>
  <si>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</si>
  <si>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</si>
  <si>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</si>
  <si>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</si>
  <si>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</si>
  <si>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</si>
  <si>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</si>
  <si>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</si>
  <si>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</si>
  <si>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</si>
  <si>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</si>
  <si>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</si>
  <si>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</si>
  <si>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</si>
  <si>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</si>
  <si>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</si>
  <si>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</si>
  <si>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</si>
  <si>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</si>
  <si>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</si>
  <si>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</si>
  <si>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</si>
  <si>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</si>
  <si>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</si>
  <si>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</si>
  <si>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</si>
  <si>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</si>
  <si>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</si>
  <si>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</si>
  <si>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</si>
  <si>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</si>
  <si>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</si>
  <si>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</si>
  <si>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</si>
  <si>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</si>
  <si>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</si>
  <si>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</si>
  <si>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</si>
  <si>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</si>
  <si>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</si>
  <si>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</si>
  <si>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</si>
  <si>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</si>
  <si>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</si>
  <si>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</si>
  <si>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</si>
  <si>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</si>
  <si>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</si>
  <si>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</si>
  <si>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</si>
  <si>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</si>
  <si>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</si>
  <si>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</si>
  <si>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</si>
  <si>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</si>
  <si>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</si>
  <si>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</si>
  <si>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</si>
  <si>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</si>
  <si>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</si>
  <si>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</si>
  <si>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</si>
  <si>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</si>
  <si>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</si>
  <si>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</si>
  <si>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</si>
  <si>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</si>
  <si>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</si>
  <si>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</si>
  <si>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</si>
  <si>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</si>
  <si>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</si>
  <si>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</si>
  <si>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</si>
  <si>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</si>
  <si>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</si>
  <si>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</si>
  <si>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</si>
  <si>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</si>
  <si>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</si>
  <si>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</si>
  <si>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</si>
  <si>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</si>
  <si>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</si>
  <si>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</si>
  <si>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</si>
  <si>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</si>
  <si>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</si>
  <si>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</si>
  <si>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</si>
  <si>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</si>
  <si>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</si>
  <si>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</si>
  <si>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</si>
  <si>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</si>
  <si>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</si>
  <si>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</si>
  <si>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</si>
  <si>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</si>
  <si>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</si>
  <si>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</si>
  <si>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</si>
  <si>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</si>
  <si>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</si>
  <si>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</si>
  <si>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</si>
  <si>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</si>
  <si>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</si>
  <si>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</si>
  <si>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</si>
  <si>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</si>
  <si>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</si>
  <si>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</si>
  <si>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</si>
  <si>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</si>
  <si>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</si>
  <si>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</si>
  <si>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</si>
  <si>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</si>
  <si>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</si>
  <si>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</si>
  <si>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</si>
  <si>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</si>
  <si>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</si>
  <si>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</si>
  <si>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</si>
  <si>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</si>
  <si>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</si>
  <si>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</si>
  <si>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</si>
  <si>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</si>
  <si>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</si>
  <si>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</si>
  <si>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</si>
  <si>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</si>
  <si>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</si>
  <si>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</si>
  <si>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</si>
  <si>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</si>
  <si>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</si>
  <si>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</si>
  <si>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</si>
  <si>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</si>
  <si>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</si>
  <si>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</si>
  <si>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</si>
  <si>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</si>
  <si>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</si>
  <si>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</si>
  <si>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</si>
  <si>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</si>
  <si>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</si>
  <si>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</si>
  <si>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</si>
  <si>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</si>
  <si>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</si>
  <si>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</si>
  <si>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</si>
  <si>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</si>
  <si>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</si>
  <si>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</si>
  <si>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</si>
  <si>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</si>
  <si>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</si>
  <si>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</si>
  <si>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</si>
  <si>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</si>
  <si>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</si>
  <si>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</si>
  <si>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</si>
  <si>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</si>
  <si>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</si>
  <si>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</si>
  <si>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</si>
  <si>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</si>
  <si>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</si>
  <si>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</si>
  <si>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</si>
  <si>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</si>
  <si>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</si>
  <si>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</si>
  <si>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</si>
  <si>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</si>
  <si>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</si>
  <si>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</si>
  <si>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</si>
  <si>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</si>
  <si>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</si>
  <si>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</si>
  <si>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</si>
  <si>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</si>
  <si>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</si>
  <si>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</si>
  <si>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</si>
  <si>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</si>
  <si>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</si>
  <si>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</si>
  <si>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</si>
  <si>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</si>
  <si>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</si>
  <si>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</si>
  <si>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</si>
  <si>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</si>
  <si>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</si>
  <si>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</si>
  <si>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</si>
  <si>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</si>
  <si>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</si>
  <si>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</si>
  <si>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</si>
  <si>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</si>
  <si>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</si>
  <si>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</si>
  <si>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</si>
  <si>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</si>
  <si>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</si>
  <si>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</si>
  <si>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</si>
  <si>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</si>
  <si>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</si>
  <si>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</si>
  <si>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</si>
  <si>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</si>
  <si>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</si>
  <si>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</si>
  <si>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</si>
  <si>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</si>
  <si>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</si>
  <si>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</si>
  <si>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</si>
  <si>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</si>
  <si>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</si>
  <si>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</si>
  <si>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</si>
  <si>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</si>
  <si>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</si>
  <si>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</si>
  <si>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</si>
  <si>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</si>
  <si>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</si>
  <si>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</si>
  <si>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</si>
  <si>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</si>
  <si>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</si>
  <si>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</si>
  <si>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</si>
  <si>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</si>
  <si>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</si>
  <si>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</si>
  <si>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</si>
  <si>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</si>
  <si>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</si>
  <si>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</si>
  <si>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</si>
  <si>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</si>
  <si>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</si>
  <si>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</si>
  <si>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</si>
  <si>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</si>
  <si>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</si>
  <si>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</si>
  <si>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</si>
  <si>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</si>
  <si>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</si>
  <si>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</si>
  <si>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</si>
  <si>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</si>
  <si>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</si>
  <si>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</si>
  <si>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</si>
  <si>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</si>
  <si>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</si>
  <si>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</si>
  <si>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</si>
  <si>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</si>
  <si>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</si>
  <si>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</si>
  <si>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</si>
  <si>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</si>
  <si>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</si>
  <si>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</si>
  <si>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</si>
  <si>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</si>
  <si>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</si>
  <si>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</si>
  <si>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</si>
  <si>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</si>
  <si>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</si>
  <si>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</si>
  <si>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</si>
  <si>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</si>
  <si>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</si>
  <si>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</si>
  <si>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</si>
  <si>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</si>
  <si>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</si>
  <si>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</si>
  <si>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</si>
  <si>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</si>
  <si>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</si>
  <si>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</si>
  <si>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</si>
  <si>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</si>
  <si>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</si>
  <si>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</si>
  <si>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</si>
  <si>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</si>
  <si>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</si>
  <si>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</si>
  <si>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</si>
  <si>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</si>
  <si>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</si>
  <si>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</si>
  <si>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</si>
  <si>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</si>
  <si>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</si>
  <si>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</si>
  <si>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</si>
  <si>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</si>
  <si>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</si>
  <si>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</si>
  <si>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</si>
  <si>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</si>
  <si>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</si>
  <si>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</si>
  <si>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</si>
  <si>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</si>
  <si>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</si>
  <si>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</si>
  <si>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</si>
  <si>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</si>
  <si>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</si>
  <si>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</si>
  <si>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</si>
  <si>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</si>
  <si>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</si>
  <si>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</si>
  <si>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</si>
  <si>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</si>
  <si>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</si>
  <si>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</si>
  <si>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</si>
  <si>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</si>
  <si>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</si>
  <si>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</si>
  <si>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</si>
  <si>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</si>
  <si>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</si>
  <si>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</si>
  <si>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</si>
  <si>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</si>
  <si>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</si>
  <si>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</si>
  <si>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</si>
  <si>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</si>
  <si>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</si>
  <si>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</si>
  <si>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</si>
  <si>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</si>
  <si>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</si>
  <si>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</si>
  <si>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</si>
  <si>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</si>
  <si>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</si>
  <si>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</si>
  <si>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</si>
  <si>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</si>
  <si>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</si>
  <si>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</si>
  <si>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</si>
  <si>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</si>
  <si>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</si>
  <si>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</si>
  <si>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</si>
  <si>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</si>
  <si>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</si>
  <si>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</si>
  <si>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</si>
  <si>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</si>
  <si>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</si>
  <si>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</si>
  <si>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</si>
  <si>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</si>
  <si>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</si>
  <si>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</si>
  <si>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</si>
  <si>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</si>
  <si>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</si>
  <si>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</si>
  <si>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</si>
  <si>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</si>
  <si>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</si>
  <si>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</si>
  <si>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</si>
  <si>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</si>
  <si>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</si>
  <si>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</si>
  <si>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</si>
  <si>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</si>
  <si>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</si>
  <si>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</si>
  <si>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</si>
  <si>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</si>
  <si>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</si>
  <si>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</si>
  <si>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</si>
  <si>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</si>
  <si>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</si>
  <si>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</si>
  <si>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</si>
  <si>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</si>
  <si>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</si>
  <si>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</si>
  <si>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</si>
  <si>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</si>
  <si>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</si>
  <si>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</si>
  <si>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</si>
  <si>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</si>
  <si>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</si>
  <si>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</si>
  <si>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</si>
  <si>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</si>
  <si>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</si>
  <si>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</si>
  <si>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</si>
  <si>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</si>
  <si>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</si>
  <si>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</si>
  <si>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</si>
  <si>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</si>
  <si>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</si>
  <si>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</si>
  <si>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</si>
  <si>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</si>
  <si>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</si>
  <si>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</si>
  <si>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</si>
  <si>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</si>
  <si>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</si>
  <si>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</si>
  <si>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</si>
  <si>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</si>
  <si>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</si>
  <si>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</si>
  <si>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</si>
  <si>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</si>
  <si>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</si>
  <si>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</si>
  <si>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</si>
  <si>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</si>
  <si>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</si>
  <si>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</si>
  <si>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</si>
  <si>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</si>
  <si>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</si>
  <si>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</si>
  <si>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</si>
  <si>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</si>
  <si>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</si>
  <si>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</si>
  <si>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</si>
  <si>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</si>
  <si>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</si>
  <si>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</si>
  <si>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</si>
  <si>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</si>
  <si>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</si>
  <si>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</si>
  <si>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</si>
  <si>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</si>
  <si>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</si>
  <si>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</si>
  <si>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</si>
  <si>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</si>
  <si>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</si>
  <si>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</si>
  <si>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</si>
  <si>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</si>
  <si>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</si>
  <si>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</si>
  <si>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</si>
  <si>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</si>
  <si>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</si>
  <si>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</si>
  <si>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San Francisco del Rincón.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</si>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</sst>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4</xdr:col>
      <xdr:colOff>1552575</xdr:colOff>
      <xdr:row>55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448550"/>
          <a:ext cx="88677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ht="10.1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585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ht="10.15" x14ac:dyDescent="0.2">
      <c r="A26" s="94" t="s">
        <v>572</v>
      </c>
      <c r="B26" s="95" t="s">
        <v>341</v>
      </c>
    </row>
    <row r="27" spans="1:2" ht="10.15" x14ac:dyDescent="0.2">
      <c r="A27" s="94" t="s">
        <v>573</v>
      </c>
      <c r="B27" s="95" t="s">
        <v>358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624</v>
      </c>
    </row>
    <row r="41" spans="1:2" ht="10.9" thickBot="1" x14ac:dyDescent="0.25">
      <c r="A41" s="11"/>
      <c r="B41" s="12"/>
    </row>
    <row r="44" spans="1:2" ht="10.15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331249.98</v>
      </c>
    </row>
    <row r="6" spans="1:3" ht="10.15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ht="10.15" x14ac:dyDescent="0.2">
      <c r="A18" s="70">
        <v>3.3</v>
      </c>
      <c r="B18" s="65" t="s">
        <v>531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660</v>
      </c>
      <c r="B20" s="73"/>
      <c r="C20" s="145">
        <f>C5+C7-C15</f>
        <v>331249.98</v>
      </c>
    </row>
    <row r="22" spans="1:3" ht="10.15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ht="10.15" x14ac:dyDescent="0.2">
      <c r="A4" s="179" t="s">
        <v>614</v>
      </c>
      <c r="B4" s="180"/>
      <c r="C4" s="181"/>
    </row>
    <row r="5" spans="1:3" ht="10.15" x14ac:dyDescent="0.2">
      <c r="A5" s="84" t="s">
        <v>534</v>
      </c>
      <c r="B5" s="58"/>
      <c r="C5" s="149">
        <v>238129.57</v>
      </c>
    </row>
    <row r="6" spans="1:3" ht="10.15" x14ac:dyDescent="0.2">
      <c r="A6" s="78"/>
      <c r="B6" s="60"/>
      <c r="C6" s="79"/>
    </row>
    <row r="7" spans="1:3" ht="10.15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ht="10.15" x14ac:dyDescent="0.2">
      <c r="A35" s="90" t="s">
        <v>560</v>
      </c>
      <c r="B35" s="85" t="s">
        <v>561</v>
      </c>
      <c r="C35" s="152">
        <v>0</v>
      </c>
    </row>
    <row r="36" spans="1:3" ht="10.15" x14ac:dyDescent="0.2">
      <c r="A36" s="78"/>
      <c r="B36" s="81"/>
      <c r="C36" s="82"/>
    </row>
    <row r="37" spans="1:3" ht="10.15" x14ac:dyDescent="0.2">
      <c r="A37" s="83" t="s">
        <v>661</v>
      </c>
      <c r="B37" s="58"/>
      <c r="C37" s="145">
        <f>C5-C7+C30</f>
        <v>238129.57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1" workbookViewId="0">
      <selection activeCell="E61" sqref="E6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1360000</v>
      </c>
      <c r="E36" s="34">
        <v>0</v>
      </c>
      <c r="F36" s="34">
        <f t="shared" si="0"/>
        <v>1360000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331249.98</v>
      </c>
      <c r="E37" s="34">
        <v>-1360000</v>
      </c>
      <c r="F37" s="34">
        <f t="shared" si="0"/>
        <v>-1028750.02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-220833.32</v>
      </c>
      <c r="E40" s="34">
        <v>-110416.66</v>
      </c>
      <c r="F40" s="34">
        <f t="shared" si="0"/>
        <v>-331249.98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-1360000</v>
      </c>
      <c r="F41" s="34">
        <f t="shared" si="0"/>
        <v>-1360000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1548075.6</v>
      </c>
      <c r="E42" s="34">
        <v>-1315753.22</v>
      </c>
      <c r="F42" s="34">
        <f t="shared" si="0"/>
        <v>232322.38000000012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1111718.79</v>
      </c>
      <c r="E44" s="34">
        <v>-222171.44</v>
      </c>
      <c r="F44" s="34">
        <f t="shared" si="0"/>
        <v>889547.35000000009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238129.57</v>
      </c>
      <c r="E45" s="34">
        <v>-238129.57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206237.41</v>
      </c>
      <c r="E46" s="34">
        <v>-206237.06</v>
      </c>
      <c r="F46" s="34">
        <f t="shared" si="0"/>
        <v>0.35000000000582077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206237.76</v>
      </c>
      <c r="E47" s="34">
        <v>31892.16</v>
      </c>
      <c r="F47" s="34">
        <f t="shared" si="0"/>
        <v>238129.92000000001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ht="10.15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ht="10.15" x14ac:dyDescent="0.2">
      <c r="A25" s="120" t="s">
        <v>519</v>
      </c>
      <c r="B25" s="120"/>
      <c r="C25" s="120"/>
      <c r="D25" s="120"/>
    </row>
    <row r="26" spans="1:4" s="119" customFormat="1" ht="10.15" x14ac:dyDescent="0.2">
      <c r="A26" s="120" t="s">
        <v>520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0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22440</v>
      </c>
      <c r="D15" s="24">
        <v>22440</v>
      </c>
      <c r="E15" s="24">
        <v>22440</v>
      </c>
      <c r="F15" s="24">
        <v>22440</v>
      </c>
      <c r="G15" s="24">
        <v>56350.09</v>
      </c>
    </row>
    <row r="16" spans="1:8" ht="10.15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3201.47</v>
      </c>
      <c r="D20" s="24">
        <v>3201.47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576</v>
      </c>
      <c r="C23" s="24">
        <v>12.67</v>
      </c>
      <c r="D23" s="24">
        <v>12.67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2673639.6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2673639.6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87910.44</v>
      </c>
      <c r="D62" s="24">
        <f t="shared" ref="D62:E62" si="0">SUM(D63:D70)</f>
        <v>0</v>
      </c>
      <c r="E62" s="24">
        <f t="shared" si="0"/>
        <v>73151.199999999997</v>
      </c>
    </row>
    <row r="63" spans="1:9" x14ac:dyDescent="0.2">
      <c r="A63" s="22">
        <v>1241</v>
      </c>
      <c r="B63" s="20" t="s">
        <v>237</v>
      </c>
      <c r="C63" s="24">
        <v>87910.44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73151.199999999997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35309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35309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50718.479999999996</v>
      </c>
      <c r="D110" s="24">
        <f>SUM(D111:D119)</f>
        <v>50718.479999999996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12872.35</v>
      </c>
      <c r="D112" s="24">
        <f t="shared" ref="D112:D119" si="1">C112</f>
        <v>12872.35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37846.129999999997</v>
      </c>
      <c r="D119" s="24">
        <f t="shared" si="1"/>
        <v>37846.129999999997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38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3">
      <c r="A3" s="167" t="s">
        <v>663</v>
      </c>
      <c r="B3" s="167"/>
      <c r="C3" s="167"/>
      <c r="D3" s="14" t="s">
        <v>607</v>
      </c>
      <c r="E3" s="25">
        <v>1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ht="10.1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ht="10.1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ht="10.1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331249.98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336</v>
      </c>
      <c r="C65" s="55">
        <f>SUM(C66:C69)</f>
        <v>331249.98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331249.98</v>
      </c>
      <c r="D66" s="92"/>
      <c r="E66" s="49"/>
    </row>
    <row r="67" spans="1:5" ht="10.1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ht="10.1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238129.57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238129.57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222171.44</v>
      </c>
      <c r="D100" s="57">
        <f t="shared" ref="D100:D163" si="0">C100/$C$98</f>
        <v>0.93298551708634925</v>
      </c>
      <c r="E100" s="56"/>
    </row>
    <row r="101" spans="1:5" x14ac:dyDescent="0.2">
      <c r="A101" s="54">
        <v>5111</v>
      </c>
      <c r="B101" s="51" t="s">
        <v>361</v>
      </c>
      <c r="C101" s="55">
        <v>188075.6</v>
      </c>
      <c r="D101" s="57">
        <f t="shared" si="0"/>
        <v>0.7898036350546469</v>
      </c>
      <c r="E101" s="56"/>
    </row>
    <row r="102" spans="1:5" x14ac:dyDescent="0.2">
      <c r="A102" s="54">
        <v>5112</v>
      </c>
      <c r="B102" s="51" t="s">
        <v>362</v>
      </c>
      <c r="C102" s="55">
        <v>12360</v>
      </c>
      <c r="D102" s="57">
        <f t="shared" si="0"/>
        <v>5.1904515680266002E-2</v>
      </c>
      <c r="E102" s="56"/>
    </row>
    <row r="103" spans="1:5" x14ac:dyDescent="0.2">
      <c r="A103" s="54">
        <v>5113</v>
      </c>
      <c r="B103" s="51" t="s">
        <v>363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364</v>
      </c>
      <c r="C104" s="55">
        <v>10212.84</v>
      </c>
      <c r="D104" s="57">
        <f t="shared" si="0"/>
        <v>4.288774384466406E-2</v>
      </c>
      <c r="E104" s="56"/>
    </row>
    <row r="105" spans="1:5" x14ac:dyDescent="0.2">
      <c r="A105" s="54">
        <v>5115</v>
      </c>
      <c r="B105" s="51" t="s">
        <v>365</v>
      </c>
      <c r="C105" s="55">
        <v>11523</v>
      </c>
      <c r="D105" s="57">
        <f t="shared" si="0"/>
        <v>4.8389622506772256E-2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11317.72</v>
      </c>
      <c r="D107" s="57">
        <f t="shared" si="0"/>
        <v>4.7527570809454696E-2</v>
      </c>
      <c r="E107" s="56"/>
    </row>
    <row r="108" spans="1:5" x14ac:dyDescent="0.2">
      <c r="A108" s="54">
        <v>5121</v>
      </c>
      <c r="B108" s="51" t="s">
        <v>368</v>
      </c>
      <c r="C108" s="55">
        <v>4799</v>
      </c>
      <c r="D108" s="57">
        <f t="shared" si="0"/>
        <v>2.0152894073591953E-2</v>
      </c>
      <c r="E108" s="56"/>
    </row>
    <row r="109" spans="1:5" x14ac:dyDescent="0.2">
      <c r="A109" s="54">
        <v>5122</v>
      </c>
      <c r="B109" s="51" t="s">
        <v>369</v>
      </c>
      <c r="C109" s="55">
        <v>301</v>
      </c>
      <c r="D109" s="57">
        <f t="shared" si="0"/>
        <v>1.2640177362265425E-3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2675.32</v>
      </c>
      <c r="D111" s="57">
        <f t="shared" si="0"/>
        <v>1.1234724020204631E-2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2800</v>
      </c>
      <c r="D113" s="57">
        <f t="shared" si="0"/>
        <v>1.1758304523037605E-2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742.4</v>
      </c>
      <c r="D116" s="57">
        <f t="shared" si="0"/>
        <v>3.1176304563939705E-3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4640.41</v>
      </c>
      <c r="D117" s="57">
        <f t="shared" si="0"/>
        <v>1.9486912104196046E-2</v>
      </c>
      <c r="E117" s="56"/>
    </row>
    <row r="118" spans="1:5" x14ac:dyDescent="0.2">
      <c r="A118" s="54">
        <v>5131</v>
      </c>
      <c r="B118" s="51" t="s">
        <v>378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123.41</v>
      </c>
      <c r="D121" s="57">
        <f t="shared" si="0"/>
        <v>5.1824727185288244E-4</v>
      </c>
      <c r="E121" s="56"/>
    </row>
    <row r="122" spans="1:5" x14ac:dyDescent="0.2">
      <c r="A122" s="54">
        <v>5135</v>
      </c>
      <c r="B122" s="51" t="s">
        <v>382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385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386</v>
      </c>
      <c r="C126" s="55">
        <v>4517</v>
      </c>
      <c r="D126" s="57">
        <f t="shared" si="0"/>
        <v>1.8968664832343166E-2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334</v>
      </c>
      <c r="C8" s="34">
        <v>2811417.58</v>
      </c>
    </row>
    <row r="9" spans="1:5" ht="10.1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ht="10.15" x14ac:dyDescent="0.2">
      <c r="A14" s="33">
        <v>3210</v>
      </c>
      <c r="B14" s="29" t="s">
        <v>468</v>
      </c>
      <c r="C14" s="34">
        <v>93120.41</v>
      </c>
    </row>
    <row r="15" spans="1:5" ht="10.15" x14ac:dyDescent="0.2">
      <c r="A15" s="33">
        <v>3220</v>
      </c>
      <c r="B15" s="29" t="s">
        <v>469</v>
      </c>
      <c r="C15" s="34">
        <v>60090.400000000001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ht="10.15" x14ac:dyDescent="0.2">
      <c r="A21" s="33">
        <v>3240</v>
      </c>
      <c r="B21" s="29" t="s">
        <v>475</v>
      </c>
      <c r="C21" s="34">
        <f>SUM(C22:C24)</f>
        <v>0</v>
      </c>
    </row>
    <row r="22" spans="1:3" ht="10.15" x14ac:dyDescent="0.2">
      <c r="A22" s="33">
        <v>3241</v>
      </c>
      <c r="B22" s="29" t="s">
        <v>476</v>
      </c>
      <c r="C22" s="34">
        <v>0</v>
      </c>
    </row>
    <row r="23" spans="1:3" ht="10.15" x14ac:dyDescent="0.2">
      <c r="A23" s="33">
        <v>3242</v>
      </c>
      <c r="B23" s="29" t="s">
        <v>477</v>
      </c>
      <c r="C23" s="34">
        <v>0</v>
      </c>
    </row>
    <row r="24" spans="1:3" ht="10.15" x14ac:dyDescent="0.2">
      <c r="A24" s="33">
        <v>3243</v>
      </c>
      <c r="B24" s="29" t="s">
        <v>478</v>
      </c>
      <c r="C24" s="34">
        <v>0</v>
      </c>
    </row>
    <row r="25" spans="1:3" ht="10.15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ht="10.15" x14ac:dyDescent="0.2">
      <c r="A27" s="33">
        <v>3252</v>
      </c>
      <c r="B27" s="29" t="s">
        <v>481</v>
      </c>
      <c r="C27" s="34">
        <v>0</v>
      </c>
    </row>
    <row r="29" spans="1:3" ht="10.15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3">
      <c r="A3" s="171" t="s">
        <v>663</v>
      </c>
      <c r="B3" s="171"/>
      <c r="C3" s="171"/>
      <c r="D3" s="27" t="s">
        <v>607</v>
      </c>
      <c r="E3" s="28">
        <v>1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292904.24</v>
      </c>
      <c r="D9" s="34">
        <v>220722.46</v>
      </c>
    </row>
    <row r="10" spans="1:5" ht="10.1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627</v>
      </c>
      <c r="C15" s="135">
        <f>SUM(C8:C14)</f>
        <v>292904.24</v>
      </c>
      <c r="D15" s="135">
        <f>SUM(D8:D14)</f>
        <v>220722.46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629</v>
      </c>
      <c r="C47" s="135">
        <v>93120.41</v>
      </c>
      <c r="D47" s="135">
        <v>188843.23</v>
      </c>
    </row>
    <row r="48" spans="1:5" ht="10.15" x14ac:dyDescent="0.2">
      <c r="A48" s="131"/>
      <c r="B48" s="136" t="s">
        <v>617</v>
      </c>
      <c r="C48" s="135">
        <f>C51+C63+C91+C94+C49</f>
        <v>-0.35</v>
      </c>
      <c r="D48" s="135">
        <f>D51+D63+D91+D94+D49</f>
        <v>44039.29</v>
      </c>
    </row>
    <row r="49" spans="1:4" s="130" customFormat="1" ht="10.15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13052.31</v>
      </c>
    </row>
    <row r="64" spans="1:4" ht="10.15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13052.31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9521.41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3530.9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-0.35</v>
      </c>
      <c r="D94" s="135">
        <f>SUM(D95:D99)</f>
        <v>30986.98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30986.98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-0.35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93120.06</v>
      </c>
      <c r="D122" s="135">
        <f>D47+D48+D100-D106-D109</f>
        <v>232882.52000000002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2019-02-13T21:19:08Z</cp:lastPrinted>
  <dcterms:created xsi:type="dcterms:W3CDTF">2012-12-11T20:36:24Z</dcterms:created>
  <dcterms:modified xsi:type="dcterms:W3CDTF">2023-04-27T16:46:34Z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