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VAC 2023\"/>
    </mc:Choice>
  </mc:AlternateContent>
  <xr:revisionPtr revIDLastSave="0" documentId="8_{AF63B1F0-6B18-4FA2-906C-64A83E06B416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  <sheet name="NGA" sheetId="66" r:id="rId14"/>
  </sheets>
  <definedNames>
    <definedName name="_Toc508279621" localSheetId="13">NGA!$A$33</definedName>
    <definedName name="_Toc508279622" localSheetId="13">NGA!$A$42</definedName>
    <definedName name="_Toc508279623" localSheetId="13">NGA!$A$46</definedName>
    <definedName name="_Toc508279624" localSheetId="13">NGA!$A$54</definedName>
    <definedName name="_Toc508279625" localSheetId="13">NGA!$A$91</definedName>
    <definedName name="_Toc508279626" localSheetId="13">NGA!$A$124</definedName>
    <definedName name="_Toc508279627" localSheetId="13">NGA!$A$164</definedName>
    <definedName name="_Toc508279628" localSheetId="13">NGA!$A$186</definedName>
    <definedName name="_Toc508279629" localSheetId="13">NGA!$A$233</definedName>
    <definedName name="_Toc508279630" localSheetId="13">NGA!$A$243</definedName>
    <definedName name="_Toc508279631" localSheetId="13">NGA!$A$251</definedName>
    <definedName name="_Toc508279632" localSheetId="13">NGA!$A$257</definedName>
    <definedName name="_Toc508279633" localSheetId="13">NGA!$A$261</definedName>
    <definedName name="_Toc508279634" localSheetId="13">NGA!$A$268</definedName>
    <definedName name="_Toc508279635" localSheetId="13">NGA!$A$272</definedName>
    <definedName name="_Toc508279636" localSheetId="13">NGA!$A$275</definedName>
    <definedName name="_Toc508279637" localSheetId="13">NGA!$A$286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7" i="64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<sst xmlns="http://schemas.openxmlformats.org/spreadsheetml/2006/main" count="941" uniqueCount="670">
  <si>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</si>
  <si>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</si>
  <si>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</si>
  <si>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</si>
  <si>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</si>
  <si>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</si>
  <si>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</si>
  <si>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</si>
  <si>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</si>
  <si>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</si>
  <si>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</si>
  <si>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</si>
  <si>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</si>
  <si>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</si>
  <si>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</si>
  <si>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</si>
  <si>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</si>
  <si>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</si>
  <si>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</si>
  <si>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</si>
  <si>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</si>
  <si>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</si>
  <si>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</si>
  <si>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</si>
  <si>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</si>
  <si>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</si>
  <si>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</si>
  <si>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</si>
  <si>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</si>
  <si>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</si>
  <si>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</si>
  <si>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</si>
  <si>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</si>
  <si>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</si>
  <si>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</si>
  <si>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</si>
  <si>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</si>
  <si>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</si>
  <si>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</si>
  <si>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</si>
  <si>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</si>
  <si>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</si>
  <si>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</si>
  <si>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</si>
  <si>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</si>
  <si>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</si>
  <si>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</si>
  <si>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</si>
  <si>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</si>
  <si>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</si>
  <si>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</si>
  <si>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</si>
  <si>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</si>
  <si>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</si>
  <si>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</si>
  <si>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</si>
  <si>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</si>
  <si>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</si>
  <si>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</si>
  <si>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</si>
  <si>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</si>
  <si>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</si>
  <si>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</si>
  <si>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</si>
  <si>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</si>
  <si>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</si>
  <si>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</si>
  <si>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</si>
  <si>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</si>
  <si>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</si>
  <si>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</si>
  <si>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</si>
  <si>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</si>
  <si>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</si>
  <si>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</si>
  <si>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</si>
  <si>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</si>
  <si>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</si>
  <si>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</si>
  <si>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</si>
  <si>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</si>
  <si>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</si>
  <si>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</si>
  <si>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</si>
  <si>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</si>
  <si>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</si>
  <si>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</si>
  <si>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</si>
  <si>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</si>
  <si>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</si>
  <si>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</si>
  <si>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</si>
  <si>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</si>
  <si>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</si>
  <si>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</si>
  <si>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</si>
  <si>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</si>
  <si>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</si>
  <si>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</si>
  <si>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</si>
  <si>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</si>
  <si>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</si>
  <si>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</si>
  <si>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</si>
  <si>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</si>
  <si>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</si>
  <si>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</si>
  <si>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</si>
  <si>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</si>
  <si>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</si>
  <si>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</si>
  <si>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</si>
  <si>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</si>
  <si>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</si>
  <si>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</si>
  <si>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</si>
  <si>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</si>
  <si>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</si>
  <si>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</si>
  <si>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</si>
  <si>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</si>
  <si>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</si>
  <si>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</si>
  <si>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</si>
  <si>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</si>
  <si>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</si>
  <si>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</si>
  <si>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</si>
  <si>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</si>
  <si>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</si>
  <si>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</si>
  <si>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</si>
  <si>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</si>
  <si>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</si>
  <si>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</si>
  <si>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</si>
  <si>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</si>
  <si>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</si>
  <si>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</si>
  <si>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</si>
  <si>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</si>
  <si>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</si>
  <si>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</si>
  <si>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</si>
  <si>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</si>
  <si>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</si>
  <si>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</si>
  <si>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</si>
  <si>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</si>
  <si>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</si>
  <si>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</si>
  <si>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</si>
  <si>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</si>
  <si>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</si>
  <si>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</si>
  <si>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</si>
  <si>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</si>
  <si>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</si>
  <si>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</si>
  <si>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</si>
  <si>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</si>
  <si>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</si>
  <si>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</si>
  <si>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</si>
  <si>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</si>
  <si>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</si>
  <si>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</si>
  <si>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</si>
  <si>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</si>
  <si>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</si>
  <si>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</si>
  <si>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</si>
  <si>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</si>
  <si>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</si>
  <si>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</si>
  <si>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</si>
  <si>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</si>
  <si>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</si>
  <si>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</si>
  <si>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</si>
  <si>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</si>
  <si>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</si>
  <si>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</si>
  <si>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</si>
  <si>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</si>
  <si>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</si>
  <si>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</si>
  <si>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</si>
  <si>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</si>
  <si>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</si>
  <si>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</si>
  <si>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</si>
  <si>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</si>
  <si>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</si>
  <si>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</si>
  <si>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</si>
  <si>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</si>
  <si>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</si>
  <si>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</si>
  <si>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</si>
  <si>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</si>
  <si>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</si>
  <si>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</si>
  <si>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</si>
  <si>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</si>
  <si>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</si>
  <si>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</si>
  <si>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</si>
  <si>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</si>
  <si>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</si>
  <si>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</si>
  <si>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</si>
  <si>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</si>
  <si>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</si>
  <si>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</si>
  <si>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</si>
  <si>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</si>
  <si>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</si>
  <si>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</si>
  <si>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</si>
  <si>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</si>
  <si>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</si>
  <si>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</si>
  <si>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</si>
  <si>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</si>
  <si>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</si>
  <si>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</si>
  <si>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</si>
  <si>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</si>
  <si>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</si>
  <si>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</si>
  <si>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</si>
  <si>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</si>
  <si>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</si>
  <si>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</si>
  <si>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</si>
  <si>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</si>
  <si>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</si>
  <si>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</si>
  <si>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</si>
  <si>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</si>
  <si>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</si>
  <si>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</si>
  <si>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</si>
  <si>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</si>
  <si>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</si>
  <si>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</si>
  <si>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</si>
  <si>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</si>
  <si>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</si>
  <si>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</si>
  <si>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</si>
  <si>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</si>
  <si>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</si>
  <si>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</si>
  <si>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</si>
  <si>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</si>
  <si>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</si>
  <si>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</si>
  <si>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</si>
  <si>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</si>
  <si>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</si>
  <si>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</si>
  <si>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</si>
  <si>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</si>
  <si>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</si>
  <si>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</si>
  <si>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</si>
  <si>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</si>
  <si>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</si>
  <si>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</si>
  <si>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</si>
  <si>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</si>
  <si>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</si>
  <si>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</si>
  <si>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</si>
  <si>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</si>
  <si>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</si>
  <si>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</si>
  <si>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</si>
  <si>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</si>
  <si>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</si>
  <si>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</si>
  <si>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</si>
  <si>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</si>
  <si>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</si>
  <si>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</si>
  <si>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</si>
  <si>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</si>
  <si>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</si>
  <si>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</si>
  <si>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</si>
  <si>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</si>
  <si>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</si>
  <si>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</si>
  <si>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</si>
  <si>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</si>
  <si>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</si>
  <si>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</si>
  <si>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</si>
  <si>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</si>
  <si>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</si>
  <si>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</si>
  <si>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</si>
  <si>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</si>
  <si>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</si>
  <si>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</si>
  <si>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</si>
  <si>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</si>
  <si>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</si>
  <si>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</si>
  <si>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</si>
  <si>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</si>
  <si>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</si>
  <si>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</si>
  <si>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</si>
  <si>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</si>
  <si>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</si>
  <si>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</si>
  <si>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</si>
  <si>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</si>
  <si>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</si>
  <si>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</si>
  <si>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</si>
  <si>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</si>
  <si>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</si>
  <si>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</si>
  <si>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</si>
  <si>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</si>
  <si>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</si>
  <si>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</si>
  <si>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</si>
  <si>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</si>
  <si>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</si>
  <si>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</si>
  <si>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</si>
  <si>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</si>
  <si>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</si>
  <si>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</si>
  <si>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</si>
  <si>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</si>
  <si>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</si>
  <si>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</si>
  <si>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</si>
  <si>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</si>
  <si>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</si>
  <si>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</si>
  <si>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</si>
  <si>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</si>
  <si>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</si>
  <si>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</si>
  <si>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</si>
  <si>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</si>
  <si>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</si>
  <si>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</si>
  <si>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</si>
  <si>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</si>
  <si>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</si>
  <si>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</si>
  <si>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</si>
  <si>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</si>
  <si>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</si>
  <si>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</si>
  <si>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</si>
  <si>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</si>
  <si>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</si>
  <si>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</si>
  <si>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</si>
  <si>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</si>
  <si>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</si>
  <si>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</si>
  <si>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</si>
  <si>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</si>
  <si>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</si>
  <si>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</si>
  <si>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</si>
  <si>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</si>
  <si>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</si>
  <si>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</si>
  <si>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</si>
  <si>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</si>
  <si>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</si>
  <si>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</si>
  <si>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</si>
  <si>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</si>
  <si>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</si>
  <si>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</si>
  <si>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</si>
  <si>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</si>
  <si>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</si>
  <si>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</si>
  <si>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</si>
  <si>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</si>
  <si>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</si>
  <si>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</si>
  <si>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</si>
  <si>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</si>
  <si>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</si>
  <si>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</si>
  <si>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</si>
  <si>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</si>
  <si>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</si>
  <si>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</si>
  <si>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</si>
  <si>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</si>
  <si>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</si>
  <si>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</si>
  <si>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</si>
  <si>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</si>
  <si>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</si>
  <si>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</si>
  <si>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</si>
  <si>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</si>
  <si>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</si>
  <si>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</si>
  <si>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</si>
  <si>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</si>
  <si>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</si>
  <si>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</si>
  <si>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</si>
  <si>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</si>
  <si>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</si>
  <si>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</si>
  <si>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</si>
  <si>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</si>
  <si>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</si>
  <si>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</si>
  <si>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</si>
  <si>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</si>
  <si>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</si>
  <si>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</si>
  <si>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</si>
  <si>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</si>
  <si>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</si>
  <si>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</si>
  <si>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</si>
  <si>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</si>
  <si>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</si>
  <si>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</si>
  <si>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</si>
  <si>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</si>
  <si>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</si>
  <si>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</si>
  <si>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</si>
  <si>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</si>
  <si>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</si>
  <si>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</si>
  <si>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</si>
  <si>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</si>
  <si>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</si>
  <si>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</si>
  <si>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</si>
  <si>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</si>
  <si>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</si>
  <si>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</si>
  <si>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</si>
  <si>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</si>
  <si>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</si>
  <si>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</si>
  <si>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</si>
  <si>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</si>
  <si>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</si>
  <si>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</si>
  <si>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</si>
  <si>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</si>
  <si>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</si>
  <si>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</si>
  <si>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</si>
  <si>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</si>
  <si>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</si>
  <si>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</si>
  <si>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</si>
  <si>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</si>
  <si>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</si>
  <si>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</si>
  <si>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</si>
  <si>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</si>
  <si>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</si>
  <si>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</si>
  <si>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</si>
  <si>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</si>
  <si>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</si>
  <si>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</si>
  <si>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</si>
  <si>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</si>
  <si>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</si>
  <si>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</si>
  <si>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</si>
  <si>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</si>
  <si>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</si>
  <si>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</si>
  <si>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</si>
  <si>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</si>
  <si>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</si>
  <si>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</si>
  <si>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</si>
  <si>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</si>
  <si>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</si>
  <si>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</si>
  <si>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</si>
  <si>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</si>
  <si>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</si>
  <si>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</si>
  <si>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</si>
  <si>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</si>
  <si>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</si>
  <si>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</si>
  <si>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</si>
  <si>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</si>
  <si>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</si>
  <si>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</si>
  <si>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</si>
  <si>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</si>
  <si>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</si>
  <si>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</si>
  <si>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</si>
  <si>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</si>
  <si>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</si>
  <si>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</si>
  <si>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</si>
  <si>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</si>
  <si>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</si>
  <si>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</si>
  <si>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</si>
  <si>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</si>
  <si>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</si>
  <si>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</si>
  <si>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</si>
  <si>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</si>
  <si>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</si>
  <si>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</si>
  <si>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</si>
  <si>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</si>
  <si>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</si>
  <si>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</si>
  <si>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</si>
  <si>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</si>
  <si>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</si>
  <si>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</si>
  <si>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</si>
  <si>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</si>
  <si>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</si>
  <si>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</si>
  <si>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</si>
  <si>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</si>
  <si>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</si>
  <si>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</si>
  <si>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</si>
  <si>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</si>
  <si>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</si>
  <si>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</si>
  <si>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</si>
  <si>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</si>
  <si>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</si>
  <si>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</si>
  <si>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</si>
  <si>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</si>
  <si>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</si>
  <si>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</si>
  <si>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</si>
  <si>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</si>
  <si>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</si>
  <si>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</si>
  <si>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</si>
  <si>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</si>
  <si>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</si>
  <si>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</si>
  <si>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</si>
  <si>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</si>
  <si>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</si>
  <si>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</si>
  <si>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</si>
  <si>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</si>
  <si>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</si>
  <si>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</si>
  <si>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</si>
  <si>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</si>
  <si>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</si>
  <si>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</si>
  <si>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</si>
  <si>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</si>
  <si>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</si>
  <si>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</si>
  <si>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</si>
  <si>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</si>
  <si>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</si>
  <si>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</si>
  <si>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</si>
  <si>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</si>
  <si>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</si>
  <si>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</si>
  <si>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</si>
  <si>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</si>
  <si>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</si>
  <si>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</si>
  <si>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</si>
  <si>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</si>
  <si>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</si>
  <si>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</si>
  <si>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</si>
  <si>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</si>
  <si>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</si>
  <si>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</si>
  <si>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</si>
  <si>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</si>
  <si>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</si>
  <si>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</si>
  <si>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</si>
  <si>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</si>
  <si>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</si>
  <si>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</si>
  <si>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</si>
  <si>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</si>
  <si>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</si>
  <si>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</si>
  <si>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</si>
  <si>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</si>
  <si>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</si>
  <si>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</si>
  <si>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</si>
  <si>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</si>
  <si>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</si>
  <si>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</si>
  <si>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</si>
  <si>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</si>
  <si>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</si>
  <si>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</si>
  <si>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</si>
  <si>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</si>
  <si>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</si>
  <si>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</si>
  <si>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</si>
  <si>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</si>
  <si>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</si>
  <si>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</si>
  <si>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</si>
  <si>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</si>
  <si>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</si>
  <si>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</si>
  <si>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</si>
  <si>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</si>
  <si>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</si>
  <si>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</si>
  <si>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</si>
  <si>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</si>
  <si>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</si>
  <si>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</si>
  <si>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</si>
  <si>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</si>
  <si>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</si>
  <si>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</si>
  <si>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</si>
  <si>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</si>
  <si>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</si>
  <si>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</si>
  <si>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</si>
  <si>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</si>
  <si>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</si>
  <si>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</si>
  <si>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</si>
  <si>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</si>
  <si>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</si>
  <si>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Comisión Municipal del Deporte y Atención a la Juventud de San Francisco del Rincón, Gto.</t>
  </si>
  <si>
    <t>Correspondiente del 1 de Enero al 30 de Junio de 2023</t>
  </si>
  <si>
    <t>____________________________________</t>
  </si>
  <si>
    <t>LIC. SALVADOR LUNA PEREZ</t>
  </si>
  <si>
    <t>DIRECTOR GENERAL COMUDE</t>
  </si>
  <si>
    <t>______________________________________</t>
  </si>
  <si>
    <t>C.P. ROXANA GUADALUPE MENDOZA LOPEZ</t>
  </si>
  <si>
    <t>COORDINADOR ADMINISTRATIVO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</si>
</sst>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3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724639</xdr:colOff>
      <xdr:row>38</xdr:row>
      <xdr:rowOff>58168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B04202F-A2DA-9272-D2F7-2110DBCD2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96639" cy="72971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6</xdr:col>
      <xdr:colOff>619850</xdr:colOff>
      <xdr:row>76</xdr:row>
      <xdr:rowOff>181984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1190103-F3B4-BA27-F6C4-4F9C228DA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29500"/>
          <a:ext cx="5191850" cy="72304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7</xdr:col>
      <xdr:colOff>104775</xdr:colOff>
      <xdr:row>116</xdr:row>
      <xdr:rowOff>105827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97C4DF9-5F74-5F96-1918-40D885D0B4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36564"/>
        <a:stretch/>
      </xdr:blipFill>
      <xdr:spPr>
        <a:xfrm>
          <a:off x="0" y="14668500"/>
          <a:ext cx="5438775" cy="75353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6</xdr:col>
      <xdr:colOff>610323</xdr:colOff>
      <xdr:row>154</xdr:row>
      <xdr:rowOff>143879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267A8BE-1ED3-7BAF-89EF-8B857906B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2288500"/>
          <a:ext cx="5182323" cy="71923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6</xdr:col>
      <xdr:colOff>648429</xdr:colOff>
      <xdr:row>193</xdr:row>
      <xdr:rowOff>20063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042620-235C-2CB3-2BDF-DDEDD15C7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9527500"/>
          <a:ext cx="5220429" cy="72590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6</xdr:col>
      <xdr:colOff>715113</xdr:colOff>
      <xdr:row>231</xdr:row>
      <xdr:rowOff>153405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F4A710C-8A9A-94D0-AAD5-85EBBE60A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6957000"/>
          <a:ext cx="5287113" cy="720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6</xdr:col>
      <xdr:colOff>600797</xdr:colOff>
      <xdr:row>269</xdr:row>
      <xdr:rowOff>143879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6E49278-05BD-3F32-7869-9F6D0604D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4196000"/>
          <a:ext cx="5172797" cy="71923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6</xdr:col>
      <xdr:colOff>619850</xdr:colOff>
      <xdr:row>307</xdr:row>
      <xdr:rowOff>124826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B83EC0A-8918-3342-82A2-130823CE7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51435000"/>
          <a:ext cx="5191850" cy="7173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3"/>
  <sheetViews>
    <sheetView tabSelected="1" zoomScaleNormal="100" zoomScaleSheetLayoutView="100" workbookViewId="0">
      <pane ySplit="5" topLeftCell="A14" activePane="bottomLeft" state="frozen"/>
      <selection activeCell="A14" sqref="A14:B14"/>
      <selection pane="bottomLeft" sqref="A1:E52"/>
    </sheetView>
  </sheetViews>
  <sheetFormatPr baseColWidth="10" defaultColWidth="12.85546875" defaultRowHeight="11.25" x14ac:dyDescent="0.2"/>
  <cols>
    <col min="1" max="1" width="14.7109375" style="4" customWidth="1"/>
    <col min="2" max="2" width="70.42578125" style="4" customWidth="1"/>
    <col min="3" max="3" width="8.7109375" style="4" customWidth="1"/>
    <col min="4" max="16384" width="12.85546875" style="4"/>
  </cols>
  <sheetData>
    <row r="1" spans="1:5" ht="18.95" customHeight="1" x14ac:dyDescent="0.2">
      <c r="A1" s="159" t="s">
        <v>662</v>
      </c>
      <c r="B1" s="159"/>
      <c r="C1" s="17"/>
      <c r="D1" s="14" t="s">
        <v>602</v>
      </c>
      <c r="E1" s="15">
        <v>2023</v>
      </c>
    </row>
    <row r="2" spans="1:5" ht="18.95" customHeight="1" x14ac:dyDescent="0.2">
      <c r="A2" s="160" t="s">
        <v>601</v>
      </c>
      <c r="B2" s="160"/>
      <c r="C2" s="36"/>
      <c r="D2" s="14" t="s">
        <v>603</v>
      </c>
      <c r="E2" s="17" t="s">
        <v>608</v>
      </c>
    </row>
    <row r="3" spans="1:5" ht="18.95" customHeight="1" x14ac:dyDescent="0.2">
      <c r="A3" s="159" t="s">
        <v>663</v>
      </c>
      <c r="B3" s="159"/>
      <c r="C3" s="17"/>
      <c r="D3" s="14" t="s">
        <v>604</v>
      </c>
      <c r="E3" s="15">
        <v>2</v>
      </c>
    </row>
    <row r="4" spans="1:5" ht="18.95" customHeight="1" x14ac:dyDescent="0.2">
      <c r="A4" s="159" t="s">
        <v>623</v>
      </c>
      <c r="B4" s="159"/>
      <c r="C4" s="159"/>
      <c r="D4" s="159"/>
      <c r="E4" s="159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  <row r="49" spans="2:5" x14ac:dyDescent="0.2">
      <c r="B49" s="152"/>
      <c r="C49" s="155"/>
      <c r="D49" s="155"/>
      <c r="E49" s="155"/>
    </row>
    <row r="50" spans="2:5" x14ac:dyDescent="0.2">
      <c r="B50" s="152" t="s">
        <v>664</v>
      </c>
      <c r="C50" s="155" t="s">
        <v>667</v>
      </c>
      <c r="D50" s="155"/>
      <c r="E50" s="155"/>
    </row>
    <row r="51" spans="2:5" x14ac:dyDescent="0.2">
      <c r="B51" s="153" t="s">
        <v>665</v>
      </c>
      <c r="C51" s="156" t="s">
        <v>668</v>
      </c>
      <c r="D51" s="156"/>
      <c r="E51" s="156"/>
    </row>
    <row r="52" spans="2:5" x14ac:dyDescent="0.2">
      <c r="B52" s="154" t="s">
        <v>666</v>
      </c>
      <c r="C52" s="157" t="s">
        <v>669</v>
      </c>
      <c r="D52" s="157"/>
      <c r="E52" s="157"/>
    </row>
    <row r="53" spans="2:5" x14ac:dyDescent="0.2">
      <c r="C53" s="158"/>
      <c r="D53" s="158"/>
      <c r="E53" s="158"/>
    </row>
  </sheetData>
  <sheetProtection formatCells="0" formatColumns="0" formatRows="0" autoFilter="0" pivotTables="0"/>
  <mergeCells count="9">
    <mergeCell ref="C50:E50"/>
    <mergeCell ref="C51:E51"/>
    <mergeCell ref="C52:E52"/>
    <mergeCell ref="C53:E53"/>
    <mergeCell ref="A1:B1"/>
    <mergeCell ref="A2:B2"/>
    <mergeCell ref="A3:B3"/>
    <mergeCell ref="A4:E4"/>
    <mergeCell ref="C49:E49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sqref="A1:E22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64" t="s">
        <v>662</v>
      </c>
      <c r="B1" s="165"/>
      <c r="C1" s="166"/>
    </row>
    <row r="2" spans="1:3" s="37" customFormat="1" ht="18" customHeight="1" x14ac:dyDescent="0.25">
      <c r="A2" s="167" t="s">
        <v>613</v>
      </c>
      <c r="B2" s="168"/>
      <c r="C2" s="169"/>
    </row>
    <row r="3" spans="1:3" s="37" customFormat="1" ht="18" customHeight="1" x14ac:dyDescent="0.25">
      <c r="A3" s="167" t="s">
        <v>663</v>
      </c>
      <c r="B3" s="168"/>
      <c r="C3" s="169"/>
    </row>
    <row r="4" spans="1:3" s="39" customFormat="1" ht="18" customHeight="1" x14ac:dyDescent="0.2">
      <c r="A4" s="170" t="s">
        <v>614</v>
      </c>
      <c r="B4" s="171"/>
      <c r="C4" s="172"/>
    </row>
    <row r="5" spans="1:3" x14ac:dyDescent="0.2">
      <c r="A5" s="54" t="s">
        <v>521</v>
      </c>
      <c r="B5" s="54"/>
      <c r="C5" s="132">
        <v>5795310.4299999997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196680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196680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5991990.4299999997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workbookViewId="0">
      <selection sqref="A1:E39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73" t="s">
        <v>662</v>
      </c>
      <c r="B1" s="174"/>
      <c r="C1" s="175"/>
    </row>
    <row r="2" spans="1:3" s="40" customFormat="1" ht="18.95" customHeight="1" x14ac:dyDescent="0.25">
      <c r="A2" s="176" t="s">
        <v>615</v>
      </c>
      <c r="B2" s="177"/>
      <c r="C2" s="178"/>
    </row>
    <row r="3" spans="1:3" s="40" customFormat="1" ht="18.95" customHeight="1" x14ac:dyDescent="0.25">
      <c r="A3" s="176" t="s">
        <v>663</v>
      </c>
      <c r="B3" s="177"/>
      <c r="C3" s="178"/>
    </row>
    <row r="4" spans="1:3" x14ac:dyDescent="0.2">
      <c r="A4" s="170" t="s">
        <v>614</v>
      </c>
      <c r="B4" s="171"/>
      <c r="C4" s="172"/>
    </row>
    <row r="5" spans="1:3" x14ac:dyDescent="0.2">
      <c r="A5" s="79" t="s">
        <v>534</v>
      </c>
      <c r="B5" s="54"/>
      <c r="C5" s="136">
        <v>5711560.9900000002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85312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9808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75504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5626248.9900000002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opLeftCell="A3" workbookViewId="0">
      <selection sqref="A1:J49"/>
    </sheetView>
  </sheetViews>
  <sheetFormatPr baseColWidth="10" defaultColWidth="9.140625" defaultRowHeight="11.25" x14ac:dyDescent="0.2"/>
  <cols>
    <col min="1" max="1" width="10" style="29" customWidth="1"/>
    <col min="2" max="2" width="60.85546875" style="29" customWidth="1"/>
    <col min="3" max="3" width="17.42578125" style="29" bestFit="1" customWidth="1"/>
    <col min="4" max="4" width="17.42578125" style="29" customWidth="1"/>
    <col min="5" max="5" width="17.7109375" style="29" customWidth="1"/>
    <col min="6" max="6" width="14.42578125" style="29" customWidth="1"/>
    <col min="7" max="7" width="17.140625" style="29" bestFit="1" customWidth="1"/>
    <col min="8" max="8" width="11.5703125" style="29" customWidth="1"/>
    <col min="9" max="9" width="11" style="29" bestFit="1" customWidth="1"/>
    <col min="10" max="10" width="14.140625" style="29" bestFit="1" customWidth="1"/>
    <col min="11" max="16384" width="9.140625" style="29"/>
  </cols>
  <sheetData>
    <row r="1" spans="1:10" ht="18.95" customHeight="1" x14ac:dyDescent="0.2">
      <c r="A1" s="163" t="s">
        <v>662</v>
      </c>
      <c r="B1" s="179"/>
      <c r="C1" s="179"/>
      <c r="D1" s="179"/>
      <c r="E1" s="179"/>
      <c r="F1" s="179"/>
      <c r="G1" s="27" t="s">
        <v>605</v>
      </c>
      <c r="H1" s="28">
        <v>2023</v>
      </c>
    </row>
    <row r="2" spans="1:10" ht="18.95" customHeight="1" x14ac:dyDescent="0.2">
      <c r="A2" s="163" t="s">
        <v>616</v>
      </c>
      <c r="B2" s="179"/>
      <c r="C2" s="179"/>
      <c r="D2" s="179"/>
      <c r="E2" s="179"/>
      <c r="F2" s="179"/>
      <c r="G2" s="27" t="s">
        <v>606</v>
      </c>
      <c r="H2" s="28" t="s">
        <v>608</v>
      </c>
    </row>
    <row r="3" spans="1:10" ht="18.95" customHeight="1" x14ac:dyDescent="0.2">
      <c r="A3" s="180" t="s">
        <v>663</v>
      </c>
      <c r="B3" s="181"/>
      <c r="C3" s="181"/>
      <c r="D3" s="181"/>
      <c r="E3" s="181"/>
      <c r="F3" s="181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11355150.699999999</v>
      </c>
      <c r="E36" s="34">
        <v>0</v>
      </c>
      <c r="F36" s="34">
        <f t="shared" si="0"/>
        <v>11355150.699999999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7751074.8700000001</v>
      </c>
      <c r="E37" s="34">
        <v>-13310915.140000001</v>
      </c>
      <c r="F37" s="34">
        <f t="shared" si="0"/>
        <v>-5559840.2700000005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1955764.44</v>
      </c>
      <c r="E39" s="34">
        <v>-2115444.44</v>
      </c>
      <c r="F39" s="34">
        <f t="shared" si="0"/>
        <v>-159680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-960572.31</v>
      </c>
      <c r="E40" s="34">
        <v>-4675058.12</v>
      </c>
      <c r="F40" s="34">
        <f t="shared" si="0"/>
        <v>-5635630.4299999997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-11355150.699999999</v>
      </c>
      <c r="F41" s="34">
        <f t="shared" si="0"/>
        <v>-11355150.699999999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11365150.699999999</v>
      </c>
      <c r="E42" s="34">
        <v>-5721560.9900000002</v>
      </c>
      <c r="F42" s="34">
        <f t="shared" si="0"/>
        <v>5643589.709999999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10000</v>
      </c>
      <c r="E43" s="34">
        <v>-10000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4414578.03</v>
      </c>
      <c r="E44" s="34">
        <v>-4414578.03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10229085.609999999</v>
      </c>
      <c r="E45" s="34">
        <v>-10229085.609999999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4838993.91</v>
      </c>
      <c r="E46" s="34">
        <v>-4498140.18</v>
      </c>
      <c r="F46" s="34">
        <f t="shared" si="0"/>
        <v>340853.73000000045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4461922.57</v>
      </c>
      <c r="E47" s="34">
        <v>908784.69</v>
      </c>
      <c r="F47" s="34">
        <f t="shared" si="0"/>
        <v>5370707.2599999998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sqref="A1:F2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82" t="s">
        <v>34</v>
      </c>
      <c r="B5" s="182"/>
      <c r="C5" s="182"/>
      <c r="D5" s="182"/>
      <c r="E5" s="182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83" t="s">
        <v>36</v>
      </c>
      <c r="C10" s="183"/>
      <c r="D10" s="183"/>
      <c r="E10" s="183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83" t="s">
        <v>38</v>
      </c>
      <c r="C12" s="183"/>
      <c r="D12" s="183"/>
      <c r="E12" s="183"/>
    </row>
    <row r="13" spans="1:8" s="112" customFormat="1" ht="26.1" customHeight="1" x14ac:dyDescent="0.2">
      <c r="A13" s="116" t="s">
        <v>595</v>
      </c>
      <c r="B13" s="183" t="s">
        <v>39</v>
      </c>
      <c r="C13" s="183"/>
      <c r="D13" s="183"/>
      <c r="E13" s="183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32FC-7515-4D6D-B138-2ADC9237681F}">
  <dimension ref="A1"/>
  <sheetViews>
    <sheetView workbookViewId="0">
      <selection activeCell="I2" sqref="I2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zoomScale="106" zoomScaleNormal="106" workbookViewId="0">
      <selection activeCell="H5" sqref="H5"/>
    </sheetView>
  </sheetViews>
  <sheetFormatPr baseColWidth="10" defaultColWidth="9.140625" defaultRowHeight="11.25" x14ac:dyDescent="0.2"/>
  <cols>
    <col min="1" max="1" width="7.28515625" style="20" customWidth="1"/>
    <col min="2" max="2" width="62" style="20" customWidth="1"/>
    <col min="3" max="3" width="11.28515625" style="20" customWidth="1"/>
    <col min="4" max="4" width="11.7109375" style="20" customWidth="1"/>
    <col min="5" max="5" width="10.7109375" style="20" customWidth="1"/>
    <col min="6" max="6" width="13.140625" style="20" customWidth="1"/>
    <col min="7" max="7" width="15.5703125" style="20" customWidth="1"/>
    <col min="8" max="8" width="16.7109375" style="20" customWidth="1"/>
    <col min="9" max="9" width="11.85546875" style="20" bestFit="1" customWidth="1"/>
    <col min="10" max="16384" width="9.140625" style="20"/>
  </cols>
  <sheetData>
    <row r="1" spans="1:8" s="16" customFormat="1" ht="18.95" customHeight="1" x14ac:dyDescent="0.25">
      <c r="A1" s="161" t="s">
        <v>662</v>
      </c>
      <c r="B1" s="162"/>
      <c r="C1" s="162"/>
      <c r="D1" s="162"/>
      <c r="E1" s="162"/>
      <c r="F1" s="162"/>
      <c r="G1" s="14" t="s">
        <v>605</v>
      </c>
      <c r="H1" s="25">
        <v>2023</v>
      </c>
    </row>
    <row r="2" spans="1:8" s="16" customFormat="1" ht="18.95" customHeight="1" x14ac:dyDescent="0.25">
      <c r="A2" s="161" t="s">
        <v>609</v>
      </c>
      <c r="B2" s="162"/>
      <c r="C2" s="162"/>
      <c r="D2" s="162"/>
      <c r="E2" s="162"/>
      <c r="F2" s="162"/>
      <c r="G2" s="14" t="s">
        <v>606</v>
      </c>
      <c r="H2" s="25" t="s">
        <v>608</v>
      </c>
    </row>
    <row r="3" spans="1:8" s="16" customFormat="1" ht="18.95" customHeight="1" x14ac:dyDescent="0.25">
      <c r="A3" s="161" t="s">
        <v>663</v>
      </c>
      <c r="B3" s="162"/>
      <c r="C3" s="162"/>
      <c r="D3" s="162"/>
      <c r="E3" s="162"/>
      <c r="F3" s="162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144812.96</v>
      </c>
      <c r="D15" s="24">
        <v>-14867.04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114424.84</v>
      </c>
      <c r="D20" s="24">
        <v>114424.84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4499.7299999999996</v>
      </c>
      <c r="D21" s="24">
        <v>4499.7299999999996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70230.41</v>
      </c>
      <c r="D23" s="24">
        <v>70230.41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89532.28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89532.28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2797367.78</v>
      </c>
      <c r="D62" s="24">
        <f t="shared" ref="D62:E62" si="0">SUM(D63:D70)</f>
        <v>0</v>
      </c>
      <c r="E62" s="24">
        <f t="shared" si="0"/>
        <v>1523536.35</v>
      </c>
    </row>
    <row r="63" spans="1:9" x14ac:dyDescent="0.2">
      <c r="A63" s="22">
        <v>1241</v>
      </c>
      <c r="B63" s="20" t="s">
        <v>237</v>
      </c>
      <c r="C63" s="24">
        <v>245099.81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814591.4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1429900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1523536.35</v>
      </c>
    </row>
    <row r="68" spans="1:9" x14ac:dyDescent="0.2">
      <c r="A68" s="22">
        <v>1246</v>
      </c>
      <c r="B68" s="20" t="s">
        <v>242</v>
      </c>
      <c r="C68" s="24">
        <v>307776.57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15310.4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9631.39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5679.01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454702.82999999996</v>
      </c>
      <c r="D110" s="24">
        <f>SUM(D111:D119)</f>
        <v>454702.82999999996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473452.02</v>
      </c>
      <c r="D112" s="24">
        <f t="shared" ref="D112:D119" si="1">C112</f>
        <v>473452.02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3499.97</v>
      </c>
      <c r="D115" s="24">
        <f t="shared" si="1"/>
        <v>3499.97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-55651.78</v>
      </c>
      <c r="D117" s="24">
        <f t="shared" si="1"/>
        <v>-55651.78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33402.620000000003</v>
      </c>
      <c r="D119" s="24">
        <f t="shared" si="1"/>
        <v>33402.620000000003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2" activePane="bottomLeft" state="frozen"/>
      <selection activeCell="A14" sqref="A14:B14"/>
      <selection pane="bottomLeft" activeCell="A36" sqref="A36:C6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8"/>
  <sheetViews>
    <sheetView topLeftCell="A192" zoomScaleNormal="100" workbookViewId="0">
      <selection activeCell="A204" sqref="A204:D21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1.85546875" style="20" bestFit="1" customWidth="1"/>
    <col min="6" max="16384" width="9.140625" style="20"/>
  </cols>
  <sheetData>
    <row r="1" spans="1:5" s="26" customFormat="1" ht="18.95" customHeight="1" x14ac:dyDescent="0.25">
      <c r="A1" s="160" t="s">
        <v>662</v>
      </c>
      <c r="B1" s="160"/>
      <c r="C1" s="160"/>
      <c r="D1" s="14" t="s">
        <v>605</v>
      </c>
      <c r="E1" s="25">
        <v>2023</v>
      </c>
    </row>
    <row r="2" spans="1:5" s="16" customFormat="1" ht="18.95" customHeight="1" x14ac:dyDescent="0.25">
      <c r="A2" s="160" t="s">
        <v>610</v>
      </c>
      <c r="B2" s="160"/>
      <c r="C2" s="160"/>
      <c r="D2" s="14" t="s">
        <v>606</v>
      </c>
      <c r="E2" s="25" t="s">
        <v>608</v>
      </c>
    </row>
    <row r="3" spans="1:5" s="16" customFormat="1" ht="18.95" customHeight="1" x14ac:dyDescent="0.25">
      <c r="A3" s="160" t="s">
        <v>663</v>
      </c>
      <c r="B3" s="160"/>
      <c r="C3" s="160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1661130.43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7384.93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7384.93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1653745.5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1653745.5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3937500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3937500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3937500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196680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196680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196680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5626248.9900000002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5421690.0700000003</v>
      </c>
      <c r="D99" s="53">
        <f>C99/$C$98</f>
        <v>0.96364204279554999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3543980.67</v>
      </c>
      <c r="D100" s="53">
        <f t="shared" ref="D100:D163" si="0">C100/$C$98</f>
        <v>0.62990114307045619</v>
      </c>
      <c r="E100" s="49"/>
    </row>
    <row r="101" spans="1:5" x14ac:dyDescent="0.2">
      <c r="A101" s="51">
        <v>5111</v>
      </c>
      <c r="B101" s="49" t="s">
        <v>361</v>
      </c>
      <c r="C101" s="52">
        <v>1737159.15</v>
      </c>
      <c r="D101" s="53">
        <f t="shared" si="0"/>
        <v>0.30875973549830399</v>
      </c>
      <c r="E101" s="49"/>
    </row>
    <row r="102" spans="1:5" x14ac:dyDescent="0.2">
      <c r="A102" s="51">
        <v>5112</v>
      </c>
      <c r="B102" s="49" t="s">
        <v>362</v>
      </c>
      <c r="C102" s="52">
        <v>1248867.29</v>
      </c>
      <c r="D102" s="53">
        <f t="shared" si="0"/>
        <v>0.22197156439747256</v>
      </c>
      <c r="E102" s="49"/>
    </row>
    <row r="103" spans="1:5" x14ac:dyDescent="0.2">
      <c r="A103" s="51">
        <v>5113</v>
      </c>
      <c r="B103" s="49" t="s">
        <v>363</v>
      </c>
      <c r="C103" s="52">
        <v>48980.12</v>
      </c>
      <c r="D103" s="53">
        <f t="shared" si="0"/>
        <v>8.7056438645101621E-3</v>
      </c>
      <c r="E103" s="49"/>
    </row>
    <row r="104" spans="1:5" x14ac:dyDescent="0.2">
      <c r="A104" s="51">
        <v>5114</v>
      </c>
      <c r="B104" s="49" t="s">
        <v>364</v>
      </c>
      <c r="C104" s="52">
        <v>354134.11</v>
      </c>
      <c r="D104" s="53">
        <f t="shared" si="0"/>
        <v>6.2943199035348771E-2</v>
      </c>
      <c r="E104" s="49"/>
    </row>
    <row r="105" spans="1:5" x14ac:dyDescent="0.2">
      <c r="A105" s="51">
        <v>5115</v>
      </c>
      <c r="B105" s="49" t="s">
        <v>365</v>
      </c>
      <c r="C105" s="52">
        <v>154840</v>
      </c>
      <c r="D105" s="53">
        <f t="shared" si="0"/>
        <v>2.7521000274820753E-2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733059.66</v>
      </c>
      <c r="D107" s="53">
        <f t="shared" si="0"/>
        <v>0.13029278677551026</v>
      </c>
      <c r="E107" s="49"/>
    </row>
    <row r="108" spans="1:5" x14ac:dyDescent="0.2">
      <c r="A108" s="51">
        <v>5121</v>
      </c>
      <c r="B108" s="49" t="s">
        <v>368</v>
      </c>
      <c r="C108" s="52">
        <v>141076.32</v>
      </c>
      <c r="D108" s="53">
        <f t="shared" si="0"/>
        <v>2.5074667020735603E-2</v>
      </c>
      <c r="E108" s="49"/>
    </row>
    <row r="109" spans="1:5" x14ac:dyDescent="0.2">
      <c r="A109" s="51">
        <v>5122</v>
      </c>
      <c r="B109" s="49" t="s">
        <v>369</v>
      </c>
      <c r="C109" s="52">
        <v>37789.94</v>
      </c>
      <c r="D109" s="53">
        <f t="shared" si="0"/>
        <v>6.7167201571006196E-3</v>
      </c>
      <c r="E109" s="49"/>
    </row>
    <row r="110" spans="1:5" x14ac:dyDescent="0.2">
      <c r="A110" s="51">
        <v>5123</v>
      </c>
      <c r="B110" s="49" t="s">
        <v>370</v>
      </c>
      <c r="C110" s="52">
        <v>1944.39</v>
      </c>
      <c r="D110" s="53">
        <f t="shared" si="0"/>
        <v>3.455925970315082E-4</v>
      </c>
      <c r="E110" s="49"/>
    </row>
    <row r="111" spans="1:5" x14ac:dyDescent="0.2">
      <c r="A111" s="51">
        <v>5124</v>
      </c>
      <c r="B111" s="49" t="s">
        <v>371</v>
      </c>
      <c r="C111" s="52">
        <v>151470.29999999999</v>
      </c>
      <c r="D111" s="53">
        <f t="shared" si="0"/>
        <v>2.6922075483900684E-2</v>
      </c>
      <c r="E111" s="49"/>
    </row>
    <row r="112" spans="1:5" x14ac:dyDescent="0.2">
      <c r="A112" s="51">
        <v>5125</v>
      </c>
      <c r="B112" s="49" t="s">
        <v>372</v>
      </c>
      <c r="C112" s="52">
        <v>67523.649999999994</v>
      </c>
      <c r="D112" s="53">
        <f t="shared" si="0"/>
        <v>1.2001539590589643E-2</v>
      </c>
      <c r="E112" s="49"/>
    </row>
    <row r="113" spans="1:5" x14ac:dyDescent="0.2">
      <c r="A113" s="51">
        <v>5126</v>
      </c>
      <c r="B113" s="49" t="s">
        <v>373</v>
      </c>
      <c r="C113" s="52">
        <v>129443.17</v>
      </c>
      <c r="D113" s="53">
        <f t="shared" si="0"/>
        <v>2.3007010573131422E-2</v>
      </c>
      <c r="E113" s="49"/>
    </row>
    <row r="114" spans="1:5" x14ac:dyDescent="0.2">
      <c r="A114" s="51">
        <v>5127</v>
      </c>
      <c r="B114" s="49" t="s">
        <v>374</v>
      </c>
      <c r="C114" s="52">
        <v>74837</v>
      </c>
      <c r="D114" s="53">
        <f t="shared" si="0"/>
        <v>1.3301402076768025E-2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128974.89</v>
      </c>
      <c r="D116" s="53">
        <f t="shared" si="0"/>
        <v>2.2923779276252755E-2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1144649.74</v>
      </c>
      <c r="D117" s="53">
        <f t="shared" si="0"/>
        <v>0.20344811294958348</v>
      </c>
      <c r="E117" s="49"/>
    </row>
    <row r="118" spans="1:5" x14ac:dyDescent="0.2">
      <c r="A118" s="51">
        <v>5131</v>
      </c>
      <c r="B118" s="49" t="s">
        <v>378</v>
      </c>
      <c r="C118" s="52">
        <v>248199.56</v>
      </c>
      <c r="D118" s="53">
        <f t="shared" si="0"/>
        <v>4.4114570905259561E-2</v>
      </c>
      <c r="E118" s="49"/>
    </row>
    <row r="119" spans="1:5" x14ac:dyDescent="0.2">
      <c r="A119" s="51">
        <v>5132</v>
      </c>
      <c r="B119" s="49" t="s">
        <v>379</v>
      </c>
      <c r="C119" s="52">
        <v>35013.54</v>
      </c>
      <c r="D119" s="53">
        <f t="shared" si="0"/>
        <v>6.2232475068615834E-3</v>
      </c>
      <c r="E119" s="49"/>
    </row>
    <row r="120" spans="1:5" x14ac:dyDescent="0.2">
      <c r="A120" s="51">
        <v>5133</v>
      </c>
      <c r="B120" s="49" t="s">
        <v>380</v>
      </c>
      <c r="C120" s="52">
        <v>1566</v>
      </c>
      <c r="D120" s="53">
        <f t="shared" si="0"/>
        <v>2.7833819704449302E-4</v>
      </c>
      <c r="E120" s="49"/>
    </row>
    <row r="121" spans="1:5" x14ac:dyDescent="0.2">
      <c r="A121" s="51">
        <v>5134</v>
      </c>
      <c r="B121" s="49" t="s">
        <v>381</v>
      </c>
      <c r="C121" s="52">
        <v>13763.96</v>
      </c>
      <c r="D121" s="53">
        <f t="shared" si="0"/>
        <v>2.4463830208125929E-3</v>
      </c>
      <c r="E121" s="49"/>
    </row>
    <row r="122" spans="1:5" x14ac:dyDescent="0.2">
      <c r="A122" s="51">
        <v>5135</v>
      </c>
      <c r="B122" s="49" t="s">
        <v>382</v>
      </c>
      <c r="C122" s="52">
        <v>28838.47</v>
      </c>
      <c r="D122" s="53">
        <f t="shared" si="0"/>
        <v>5.1257009867954669E-3</v>
      </c>
      <c r="E122" s="49"/>
    </row>
    <row r="123" spans="1:5" x14ac:dyDescent="0.2">
      <c r="A123" s="51">
        <v>5136</v>
      </c>
      <c r="B123" s="49" t="s">
        <v>383</v>
      </c>
      <c r="C123" s="52">
        <v>224604.54</v>
      </c>
      <c r="D123" s="53">
        <f t="shared" si="0"/>
        <v>3.992083187203558E-2</v>
      </c>
      <c r="E123" s="49"/>
    </row>
    <row r="124" spans="1:5" x14ac:dyDescent="0.2">
      <c r="A124" s="51">
        <v>5137</v>
      </c>
      <c r="B124" s="49" t="s">
        <v>384</v>
      </c>
      <c r="C124" s="52">
        <v>57868</v>
      </c>
      <c r="D124" s="53">
        <f t="shared" si="0"/>
        <v>1.028536065553686E-2</v>
      </c>
      <c r="E124" s="49"/>
    </row>
    <row r="125" spans="1:5" x14ac:dyDescent="0.2">
      <c r="A125" s="51">
        <v>5138</v>
      </c>
      <c r="B125" s="49" t="s">
        <v>385</v>
      </c>
      <c r="C125" s="52">
        <v>429293.36</v>
      </c>
      <c r="D125" s="53">
        <f t="shared" si="0"/>
        <v>7.6301877283251898E-2</v>
      </c>
      <c r="E125" s="49"/>
    </row>
    <row r="126" spans="1:5" x14ac:dyDescent="0.2">
      <c r="A126" s="51">
        <v>5139</v>
      </c>
      <c r="B126" s="49" t="s">
        <v>386</v>
      </c>
      <c r="C126" s="52">
        <v>105502.31</v>
      </c>
      <c r="D126" s="53">
        <f t="shared" si="0"/>
        <v>1.8751802521985432E-2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204558.92</v>
      </c>
      <c r="D127" s="53">
        <f t="shared" si="0"/>
        <v>3.6357957204449995E-2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204558.92</v>
      </c>
      <c r="D137" s="53">
        <f t="shared" si="0"/>
        <v>3.6357957204449995E-2</v>
      </c>
      <c r="E137" s="49"/>
    </row>
    <row r="138" spans="1:5" x14ac:dyDescent="0.2">
      <c r="A138" s="51">
        <v>5241</v>
      </c>
      <c r="B138" s="49" t="s">
        <v>396</v>
      </c>
      <c r="C138" s="52">
        <v>193958.92</v>
      </c>
      <c r="D138" s="53">
        <f t="shared" si="0"/>
        <v>3.4473931094187144E-2</v>
      </c>
      <c r="E138" s="49"/>
    </row>
    <row r="139" spans="1:5" x14ac:dyDescent="0.2">
      <c r="A139" s="51">
        <v>5242</v>
      </c>
      <c r="B139" s="49" t="s">
        <v>397</v>
      </c>
      <c r="C139" s="52">
        <v>10600</v>
      </c>
      <c r="D139" s="53">
        <f t="shared" si="0"/>
        <v>1.884026110262852E-3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2" sqref="A2:B18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sqref="A1:E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63" t="s">
        <v>662</v>
      </c>
      <c r="B1" s="163"/>
      <c r="C1" s="163"/>
      <c r="D1" s="27" t="s">
        <v>605</v>
      </c>
      <c r="E1" s="28">
        <v>2023</v>
      </c>
    </row>
    <row r="2" spans="1:5" ht="18.95" customHeight="1" x14ac:dyDescent="0.2">
      <c r="A2" s="163" t="s">
        <v>611</v>
      </c>
      <c r="B2" s="163"/>
      <c r="C2" s="163"/>
      <c r="D2" s="27" t="s">
        <v>606</v>
      </c>
      <c r="E2" s="28" t="s">
        <v>608</v>
      </c>
    </row>
    <row r="3" spans="1:5" ht="18.95" customHeight="1" x14ac:dyDescent="0.2">
      <c r="A3" s="163" t="s">
        <v>663</v>
      </c>
      <c r="B3" s="163"/>
      <c r="C3" s="163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7138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169061.44</v>
      </c>
    </row>
    <row r="15" spans="1:5" x14ac:dyDescent="0.2">
      <c r="A15" s="33">
        <v>3220</v>
      </c>
      <c r="B15" s="29" t="s">
        <v>469</v>
      </c>
      <c r="C15" s="34">
        <v>1341947.04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2" sqref="A2:B8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2"/>
  <sheetViews>
    <sheetView workbookViewId="0">
      <selection activeCell="A100" sqref="A100:D12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9.28515625" style="29" bestFit="1" customWidth="1"/>
    <col min="6" max="16384" width="9.140625" style="29"/>
  </cols>
  <sheetData>
    <row r="1" spans="1:5" s="35" customFormat="1" ht="18.95" customHeight="1" x14ac:dyDescent="0.25">
      <c r="A1" s="163" t="s">
        <v>662</v>
      </c>
      <c r="B1" s="163"/>
      <c r="C1" s="163"/>
      <c r="D1" s="27" t="s">
        <v>605</v>
      </c>
      <c r="E1" s="28">
        <v>2023</v>
      </c>
    </row>
    <row r="2" spans="1:5" s="35" customFormat="1" ht="18.95" customHeight="1" x14ac:dyDescent="0.25">
      <c r="A2" s="163" t="s">
        <v>612</v>
      </c>
      <c r="B2" s="163"/>
      <c r="C2" s="163"/>
      <c r="D2" s="27" t="s">
        <v>606</v>
      </c>
      <c r="E2" s="28" t="s">
        <v>608</v>
      </c>
    </row>
    <row r="3" spans="1:5" s="35" customFormat="1" ht="18.95" customHeight="1" x14ac:dyDescent="0.25">
      <c r="A3" s="163" t="s">
        <v>663</v>
      </c>
      <c r="B3" s="163"/>
      <c r="C3" s="163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23870.13</v>
      </c>
      <c r="D8" s="34">
        <v>23870.13</v>
      </c>
    </row>
    <row r="9" spans="1:5" x14ac:dyDescent="0.2">
      <c r="A9" s="33">
        <v>1112</v>
      </c>
      <c r="B9" s="29" t="s">
        <v>483</v>
      </c>
      <c r="C9" s="34">
        <v>248423.53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200100.91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272293.65999999997</v>
      </c>
      <c r="D15" s="123">
        <f>SUM(D8:D14)</f>
        <v>223971.04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85312</v>
      </c>
      <c r="D28" s="123">
        <f>SUM(D29:D36)</f>
        <v>85312</v>
      </c>
    </row>
    <row r="29" spans="1:4" x14ac:dyDescent="0.2">
      <c r="A29" s="33">
        <v>1241</v>
      </c>
      <c r="B29" s="29" t="s">
        <v>237</v>
      </c>
      <c r="C29" s="34">
        <v>9808</v>
      </c>
      <c r="D29" s="34">
        <v>9808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75504</v>
      </c>
      <c r="D34" s="34">
        <v>75504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85312</v>
      </c>
      <c r="D43" s="123">
        <f>D20+D28+D37</f>
        <v>85312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169061.44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340853.73</v>
      </c>
      <c r="D48" s="123">
        <f>D51+D63+D91+D94+D49</f>
        <v>150562.72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150562.72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150562.72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558.25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148473.43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1531.04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340853.73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94919.58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128852.49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60035.66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57046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159680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159680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159680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350235.17</v>
      </c>
      <c r="D122" s="123">
        <f>D47+D48+D100-D106-D109</f>
        <v>150562.72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37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:B1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17</vt:i4>
      </vt:variant>
    </vt:vector>
  </HeadingPairs>
  <TitlesOfParts>
    <vt:vector size="3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NGA</vt:lpstr>
      <vt:lpstr>NGA!_Toc508279621</vt:lpstr>
      <vt:lpstr>NGA!_Toc508279622</vt:lpstr>
      <vt:lpstr>NGA!_Toc508279623</vt:lpstr>
      <vt:lpstr>NGA!_Toc508279624</vt:lpstr>
      <vt:lpstr>NGA!_Toc508279625</vt:lpstr>
      <vt:lpstr>NGA!_Toc508279626</vt:lpstr>
      <vt:lpstr>NGA!_Toc508279627</vt:lpstr>
      <vt:lpstr>NGA!_Toc508279628</vt:lpstr>
      <vt:lpstr>NGA!_Toc508279629</vt:lpstr>
      <vt:lpstr>NGA!_Toc508279630</vt:lpstr>
      <vt:lpstr>NGA!_Toc508279631</vt:lpstr>
      <vt:lpstr>NGA!_Toc508279632</vt:lpstr>
      <vt:lpstr>NGA!_Toc508279633</vt:lpstr>
      <vt:lpstr>NGA!_Toc508279634</vt:lpstr>
      <vt:lpstr>NGA!_Toc508279635</vt:lpstr>
      <vt:lpstr>NGA!_Toc508279636</vt:lpstr>
      <vt:lpstr>NGA!_Toc508279637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José Luis Mendoza López</cp:lastModifiedBy>
  <cp:lastPrinted>2023-09-08T05:20:32Z</cp:lastPrinted>
  <dcterms:created xsi:type="dcterms:W3CDTF">2012-12-11T20:36:24Z</dcterms:created>
  <dcterms:modified xsi:type="dcterms:W3CDTF">2023-09-08T05:26:25Z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