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evillano\Desktop\2302 MPIO\"/>
    </mc:Choice>
  </mc:AlternateContent>
  <bookViews>
    <workbookView xWindow="0" yWindow="0" windowWidth="23040" windowHeight="9525"/>
  </bookViews>
  <sheets>
    <sheet name="F1" sheetId="6" r:id="rId1"/>
    <sheet name="F2" sheetId="7" r:id="rId2"/>
    <sheet name="F3" sheetId="8" r:id="rId3"/>
    <sheet name="F4" sheetId="9" r:id="rId4"/>
    <sheet name="F5" sheetId="5" r:id="rId5"/>
    <sheet name="F6A" sheetId="1" r:id="rId6"/>
    <sheet name="F6B" sheetId="2" r:id="rId7"/>
    <sheet name="F6C" sheetId="3" r:id="rId8"/>
    <sheet name="F6D" sheetId="4" r:id="rId9"/>
  </sheets>
  <definedNames>
    <definedName name="_xlnm.Print_Area" localSheetId="5">F6A!$A$1:$G$160</definedName>
    <definedName name="_xlnm.Print_Area" localSheetId="7">F6C!$A$1:$G$78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2" l="1"/>
  <c r="G97" i="2" s="1"/>
  <c r="D96" i="2"/>
  <c r="G96" i="2" s="1"/>
  <c r="D95" i="2"/>
  <c r="G95" i="2" s="1"/>
  <c r="D94" i="2"/>
  <c r="G94" i="2" s="1"/>
  <c r="D93" i="2"/>
  <c r="G93" i="2" s="1"/>
  <c r="D92" i="2"/>
  <c r="G92" i="2" s="1"/>
  <c r="D91" i="2"/>
  <c r="G91" i="2" s="1"/>
  <c r="D90" i="2"/>
  <c r="G90" i="2" s="1"/>
  <c r="D89" i="2"/>
  <c r="G89" i="2" s="1"/>
  <c r="D88" i="2"/>
  <c r="G88" i="2" s="1"/>
  <c r="D87" i="2"/>
  <c r="G87" i="2" s="1"/>
  <c r="D86" i="2"/>
  <c r="G86" i="2" s="1"/>
  <c r="D85" i="2"/>
  <c r="G85" i="2" s="1"/>
  <c r="D84" i="2"/>
  <c r="G84" i="2" s="1"/>
  <c r="D83" i="2"/>
  <c r="G83" i="2" s="1"/>
  <c r="D82" i="2"/>
  <c r="G82" i="2" s="1"/>
  <c r="D81" i="2"/>
  <c r="G81" i="2" s="1"/>
  <c r="D80" i="2"/>
  <c r="G80" i="2" s="1"/>
  <c r="D79" i="2"/>
  <c r="G79" i="2" s="1"/>
  <c r="D78" i="2"/>
  <c r="G78" i="2" s="1"/>
  <c r="D77" i="2"/>
  <c r="G77" i="2" s="1"/>
  <c r="D76" i="2"/>
  <c r="G76" i="2" s="1"/>
  <c r="D75" i="2"/>
  <c r="G75" i="2" s="1"/>
  <c r="D74" i="2"/>
  <c r="G74" i="2" s="1"/>
  <c r="D73" i="2"/>
  <c r="G73" i="2" s="1"/>
  <c r="D72" i="2"/>
  <c r="G72" i="2" s="1"/>
  <c r="D71" i="2"/>
  <c r="G71" i="2" s="1"/>
  <c r="D70" i="2"/>
  <c r="G70" i="2" s="1"/>
  <c r="D69" i="2"/>
  <c r="G69" i="2" s="1"/>
  <c r="D68" i="2"/>
  <c r="G68" i="2" s="1"/>
  <c r="D67" i="2"/>
  <c r="G67" i="2" s="1"/>
  <c r="D66" i="2"/>
  <c r="G66" i="2" s="1"/>
  <c r="D65" i="2"/>
  <c r="G65" i="2" s="1"/>
  <c r="D64" i="2"/>
  <c r="G64" i="2" s="1"/>
  <c r="D53" i="2"/>
  <c r="G53" i="2" s="1"/>
  <c r="D52" i="2"/>
  <c r="G52" i="2" s="1"/>
  <c r="D51" i="2"/>
  <c r="G51" i="2" s="1"/>
  <c r="D50" i="2"/>
  <c r="G50" i="2" s="1"/>
  <c r="D49" i="2"/>
  <c r="G49" i="2" s="1"/>
  <c r="D48" i="2"/>
  <c r="G48" i="2" s="1"/>
  <c r="D47" i="2"/>
  <c r="G47" i="2" s="1"/>
  <c r="D46" i="2"/>
  <c r="G46" i="2" s="1"/>
  <c r="D45" i="2"/>
  <c r="G45" i="2" s="1"/>
  <c r="D44" i="2"/>
  <c r="G44" i="2" s="1"/>
  <c r="D43" i="2"/>
  <c r="G43" i="2" s="1"/>
  <c r="D42" i="2"/>
  <c r="G42" i="2" s="1"/>
  <c r="D41" i="2"/>
  <c r="G41" i="2" s="1"/>
  <c r="D40" i="2"/>
  <c r="G40" i="2" s="1"/>
  <c r="D39" i="2"/>
  <c r="G39" i="2" s="1"/>
  <c r="D38" i="2"/>
  <c r="G38" i="2" s="1"/>
  <c r="D37" i="2"/>
  <c r="G37" i="2" s="1"/>
  <c r="D36" i="2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27" i="4" l="1"/>
  <c r="G27" i="4" s="1"/>
  <c r="F55" i="2" l="1"/>
  <c r="E55" i="2"/>
  <c r="C55" i="2"/>
  <c r="B55" i="2"/>
  <c r="F9" i="2"/>
  <c r="E9" i="2"/>
  <c r="C9" i="2"/>
  <c r="B9" i="2"/>
  <c r="D98" i="2" l="1"/>
  <c r="G98" i="2" s="1"/>
  <c r="D63" i="2"/>
  <c r="G63" i="2" s="1"/>
  <c r="D62" i="2"/>
  <c r="G62" i="2" s="1"/>
  <c r="D61" i="2"/>
  <c r="G61" i="2" s="1"/>
  <c r="D60" i="2"/>
  <c r="G60" i="2" s="1"/>
  <c r="D59" i="2"/>
  <c r="G59" i="2" s="1"/>
  <c r="D58" i="2"/>
  <c r="G58" i="2" s="1"/>
  <c r="D57" i="2"/>
  <c r="G57" i="2" s="1"/>
  <c r="D56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56" i="2" l="1"/>
  <c r="G55" i="2" s="1"/>
  <c r="D55" i="2"/>
  <c r="D9" i="2"/>
  <c r="G10" i="2"/>
  <c r="G9" i="2" s="1"/>
  <c r="G31" i="4"/>
  <c r="D31" i="4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G36" i="3"/>
  <c r="D36" i="3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G16" i="3"/>
  <c r="D16" i="3"/>
  <c r="D15" i="3"/>
  <c r="G15" i="3" s="1"/>
  <c r="D14" i="3"/>
  <c r="G14" i="3" s="1"/>
  <c r="D13" i="3"/>
  <c r="G13" i="3" s="1"/>
  <c r="D12" i="3"/>
  <c r="G12" i="3" s="1"/>
  <c r="D11" i="3"/>
  <c r="G11" i="3" s="1"/>
  <c r="G147" i="1"/>
  <c r="G142" i="1"/>
  <c r="G141" i="1"/>
  <c r="G138" i="1"/>
  <c r="G131" i="1"/>
  <c r="G127" i="1"/>
  <c r="G122" i="1"/>
  <c r="G118" i="1"/>
  <c r="G114" i="1"/>
  <c r="G105" i="1"/>
  <c r="G80" i="1"/>
  <c r="G76" i="1"/>
  <c r="G72" i="1"/>
  <c r="G67" i="1"/>
  <c r="G66" i="1"/>
  <c r="G63" i="1"/>
  <c r="G56" i="1"/>
  <c r="G47" i="1"/>
  <c r="G43" i="1"/>
  <c r="G19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D145" i="1"/>
  <c r="G145" i="1" s="1"/>
  <c r="D144" i="1"/>
  <c r="G144" i="1" s="1"/>
  <c r="D143" i="1"/>
  <c r="G143" i="1" s="1"/>
  <c r="D142" i="1"/>
  <c r="D141" i="1"/>
  <c r="D140" i="1"/>
  <c r="G140" i="1" s="1"/>
  <c r="D139" i="1"/>
  <c r="G139" i="1" s="1"/>
  <c r="D138" i="1"/>
  <c r="D136" i="1"/>
  <c r="G136" i="1" s="1"/>
  <c r="D135" i="1"/>
  <c r="G135" i="1" s="1"/>
  <c r="D134" i="1"/>
  <c r="G134" i="1" s="1"/>
  <c r="D132" i="1"/>
  <c r="G132" i="1" s="1"/>
  <c r="D131" i="1"/>
  <c r="D130" i="1"/>
  <c r="G130" i="1" s="1"/>
  <c r="D129" i="1"/>
  <c r="G129" i="1" s="1"/>
  <c r="D128" i="1"/>
  <c r="G128" i="1" s="1"/>
  <c r="D127" i="1"/>
  <c r="D126" i="1"/>
  <c r="G126" i="1" s="1"/>
  <c r="D125" i="1"/>
  <c r="G125" i="1" s="1"/>
  <c r="D124" i="1"/>
  <c r="G124" i="1" s="1"/>
  <c r="D122" i="1"/>
  <c r="D121" i="1"/>
  <c r="G121" i="1" s="1"/>
  <c r="D120" i="1"/>
  <c r="G120" i="1" s="1"/>
  <c r="D119" i="1"/>
  <c r="G119" i="1" s="1"/>
  <c r="D118" i="1"/>
  <c r="D117" i="1"/>
  <c r="G117" i="1" s="1"/>
  <c r="D116" i="1"/>
  <c r="G116" i="1" s="1"/>
  <c r="D115" i="1"/>
  <c r="G115" i="1" s="1"/>
  <c r="D114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D79" i="1"/>
  <c r="G79" i="1" s="1"/>
  <c r="D78" i="1"/>
  <c r="G78" i="1" s="1"/>
  <c r="D77" i="1"/>
  <c r="G77" i="1" s="1"/>
  <c r="D76" i="1"/>
  <c r="D74" i="1"/>
  <c r="G74" i="1" s="1"/>
  <c r="D73" i="1"/>
  <c r="G73" i="1" s="1"/>
  <c r="D72" i="1"/>
  <c r="D70" i="1"/>
  <c r="G70" i="1" s="1"/>
  <c r="D69" i="1"/>
  <c r="G69" i="1" s="1"/>
  <c r="D68" i="1"/>
  <c r="G68" i="1" s="1"/>
  <c r="D67" i="1"/>
  <c r="D66" i="1"/>
  <c r="D65" i="1"/>
  <c r="G65" i="1" s="1"/>
  <c r="D64" i="1"/>
  <c r="G64" i="1" s="1"/>
  <c r="D63" i="1"/>
  <c r="D61" i="1"/>
  <c r="G61" i="1" s="1"/>
  <c r="D60" i="1"/>
  <c r="G60" i="1" s="1"/>
  <c r="D59" i="1"/>
  <c r="G59" i="1" s="1"/>
  <c r="D57" i="1"/>
  <c r="G57" i="1" s="1"/>
  <c r="D56" i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D46" i="1"/>
  <c r="G46" i="1" s="1"/>
  <c r="D45" i="1"/>
  <c r="G45" i="1" s="1"/>
  <c r="D44" i="1"/>
  <c r="G44" i="1" s="1"/>
  <c r="D43" i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99" i="2"/>
  <c r="C9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F43" i="3" l="1"/>
  <c r="C9" i="3"/>
  <c r="B9" i="1"/>
  <c r="F99" i="2"/>
  <c r="F33" i="4"/>
  <c r="E9" i="4"/>
  <c r="E33" i="4" s="1"/>
  <c r="E43" i="3"/>
  <c r="F9" i="3"/>
  <c r="B99" i="2"/>
  <c r="D99" i="2" s="1"/>
  <c r="G99" i="2" s="1"/>
  <c r="E84" i="1"/>
  <c r="B21" i="4"/>
  <c r="C9" i="4"/>
  <c r="C33" i="4" s="1"/>
  <c r="G9" i="4"/>
  <c r="G33" i="4" s="1"/>
  <c r="D9" i="4"/>
  <c r="D33" i="4" s="1"/>
  <c r="B9" i="4"/>
  <c r="C43" i="3"/>
  <c r="G43" i="3"/>
  <c r="D43" i="3"/>
  <c r="B43" i="3"/>
  <c r="G9" i="3"/>
  <c r="D9" i="3"/>
  <c r="E9" i="3"/>
  <c r="B9" i="3"/>
  <c r="F84" i="1"/>
  <c r="B84" i="1"/>
  <c r="C84" i="1"/>
  <c r="G84" i="1"/>
  <c r="D84" i="1"/>
  <c r="F9" i="1"/>
  <c r="C9" i="1"/>
  <c r="G9" i="1"/>
  <c r="E9" i="1"/>
  <c r="D9" i="1"/>
  <c r="B77" i="3" l="1"/>
  <c r="F77" i="3"/>
  <c r="C77" i="3"/>
  <c r="C159" i="1"/>
  <c r="G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<sst xmlns="http://schemas.openxmlformats.org/spreadsheetml/2006/main" count="908" uniqueCount="674">
  <si>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</si>
  <si>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</si>
  <si>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</si>
  <si>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</si>
  <si>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</si>
  <si>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</si>
  <si>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</si>
  <si>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</si>
  <si>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</si>
  <si>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</si>
  <si>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</si>
  <si>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</si>
  <si>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</si>
  <si>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</si>
  <si>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</si>
  <si>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</si>
  <si>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</si>
  <si>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</si>
  <si>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</si>
  <si>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</si>
  <si>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</si>
  <si>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</si>
  <si>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</si>
  <si>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</si>
  <si>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</si>
  <si>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</si>
  <si>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</si>
  <si>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</si>
  <si>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</si>
  <si>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</si>
  <si>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</si>
  <si>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</si>
  <si>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</si>
  <si>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</si>
  <si>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</si>
  <si>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</si>
  <si>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</si>
  <si>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</si>
  <si>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</si>
  <si>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</si>
  <si>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</si>
  <si>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</si>
  <si>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</si>
  <si>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</si>
  <si>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</si>
  <si>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</si>
  <si>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</si>
  <si>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</si>
  <si>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</si>
  <si>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</si>
  <si>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</si>
  <si>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</si>
  <si>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</si>
  <si>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</si>
  <si>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</si>
  <si>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</si>
  <si>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</si>
  <si>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</si>
  <si>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</si>
  <si>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</si>
  <si>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</si>
  <si>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</si>
  <si>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</si>
  <si>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</si>
  <si>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</si>
  <si>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</si>
  <si>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</si>
  <si>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</si>
  <si>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</si>
  <si>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</si>
  <si>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</si>
  <si>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</si>
  <si>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</si>
  <si>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</si>
  <si>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</si>
  <si>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</si>
  <si>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</si>
  <si>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</si>
  <si>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</si>
  <si>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</si>
  <si>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</si>
  <si>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</si>
  <si>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</si>
  <si>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</si>
  <si>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</si>
  <si>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</si>
  <si>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</si>
  <si>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</si>
  <si>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</si>
  <si>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</si>
  <si>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</si>
  <si>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</si>
  <si>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</si>
  <si>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</si>
  <si>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</si>
  <si>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</si>
  <si>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</si>
  <si>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</si>
  <si>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</si>
  <si>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</si>
  <si>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</si>
  <si>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</si>
  <si>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</si>
  <si>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</si>
  <si>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</si>
  <si>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</si>
  <si>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</si>
  <si>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</si>
  <si>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</si>
  <si>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</si>
  <si>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</si>
  <si>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</si>
  <si>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</si>
  <si>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</si>
  <si>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</si>
  <si>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</si>
  <si>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</si>
  <si>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</si>
  <si>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</si>
  <si>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</si>
  <si>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</si>
  <si>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</si>
  <si>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</si>
  <si>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</si>
  <si>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</si>
  <si>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</si>
  <si>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</si>
  <si>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</si>
  <si>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</si>
  <si>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</si>
  <si>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</si>
  <si>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</si>
  <si>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</si>
  <si>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</si>
  <si>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</si>
  <si>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</si>
  <si>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</si>
  <si>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</si>
  <si>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</si>
  <si>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</si>
  <si>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</si>
  <si>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</si>
  <si>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</si>
  <si>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</si>
  <si>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</si>
  <si>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</si>
  <si>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</si>
  <si>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</si>
  <si>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</si>
  <si>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</si>
  <si>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</si>
  <si>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</si>
  <si>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</si>
  <si>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</si>
  <si>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</si>
  <si>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</si>
  <si>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</si>
  <si>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</si>
  <si>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</si>
  <si>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</si>
  <si>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</si>
  <si>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</si>
  <si>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</si>
  <si>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</si>
  <si>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</si>
  <si>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</si>
  <si>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</si>
  <si>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</si>
  <si>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</si>
  <si>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</si>
  <si>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</si>
  <si>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</si>
  <si>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</si>
  <si>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</si>
  <si>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</si>
  <si>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</si>
  <si>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</si>
  <si>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</si>
  <si>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</si>
  <si>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</si>
  <si>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</si>
  <si>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</si>
  <si>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</si>
  <si>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</si>
  <si>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</si>
  <si>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</si>
  <si>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</si>
  <si>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</si>
  <si>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</si>
  <si>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</si>
  <si>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</si>
  <si>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</si>
  <si>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</si>
  <si>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</si>
  <si>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</si>
  <si>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</si>
  <si>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</si>
  <si>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</si>
  <si>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</si>
  <si>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</si>
  <si>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</si>
  <si>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</si>
  <si>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</si>
  <si>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</si>
  <si>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</si>
  <si>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</si>
  <si>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</si>
  <si>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</si>
  <si>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</si>
  <si>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</si>
  <si>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</si>
  <si>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</si>
  <si>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</si>
  <si>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</si>
  <si>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</si>
  <si>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</si>
  <si>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</si>
  <si>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</si>
  <si>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</si>
  <si>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</si>
  <si>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</si>
  <si>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</si>
  <si>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</si>
  <si>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</si>
  <si>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</si>
  <si>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</si>
  <si>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</si>
  <si>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</si>
  <si>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</si>
  <si>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</si>
  <si>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</si>
  <si>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</si>
  <si>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</si>
  <si>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</si>
  <si>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</si>
  <si>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</si>
  <si>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</si>
  <si>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</si>
  <si>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</si>
  <si>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</si>
  <si>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</si>
  <si>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</si>
  <si>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</si>
  <si>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</si>
  <si>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</si>
  <si>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</si>
  <si>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</si>
  <si>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</si>
  <si>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</si>
  <si>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</si>
  <si>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</si>
  <si>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</si>
  <si>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</si>
  <si>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</si>
  <si>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</si>
  <si>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</si>
  <si>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</si>
  <si>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</si>
  <si>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</si>
  <si>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</si>
  <si>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</si>
  <si>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</si>
  <si>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</si>
  <si>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</si>
  <si>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</si>
  <si>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</si>
  <si>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</si>
  <si>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</si>
  <si>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</si>
  <si>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</si>
  <si>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</si>
  <si>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</si>
  <si>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</si>
  <si>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</si>
  <si>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</si>
  <si>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</si>
  <si>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</si>
  <si>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</si>
  <si>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</si>
  <si>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</si>
  <si>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</si>
  <si>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</si>
  <si>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</si>
  <si>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</si>
  <si>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</si>
  <si>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</si>
  <si>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</si>
  <si>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</si>
  <si>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</si>
  <si>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</si>
  <si>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</si>
  <si>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</si>
  <si>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</si>
  <si>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</si>
  <si>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</si>
  <si>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</si>
  <si>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</si>
  <si>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</si>
  <si>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</si>
  <si>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</si>
  <si>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</si>
  <si>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</si>
  <si>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</si>
  <si>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</si>
  <si>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</si>
  <si>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</si>
  <si>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</si>
  <si>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</si>
  <si>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</si>
  <si>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</si>
  <si>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</si>
  <si>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</si>
  <si>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</si>
  <si>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</si>
  <si>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</si>
  <si>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</si>
  <si>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</si>
  <si>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</si>
  <si>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</si>
  <si>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</si>
  <si>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</si>
  <si>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</si>
  <si>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</si>
  <si>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</si>
  <si>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</si>
  <si>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</si>
  <si>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</si>
  <si>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</si>
  <si>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</si>
  <si>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</si>
  <si>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</si>
  <si>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Municipio San Francisco del Rincón</t>
  </si>
  <si>
    <t>del 01 de Enero al 30 de Junio de 2023</t>
  </si>
  <si>
    <t>31111M300030000 PRESIDENTE DEL H. AYUNTAMIENTO</t>
  </si>
  <si>
    <t>31111M300040000 PRESIDENCIA MUNICIPAL</t>
  </si>
  <si>
    <t>31111M300060000 DIRECCION DE DESARROLLO INSTITUCIONAL</t>
  </si>
  <si>
    <t>31111M300070000 DIR DE REGLAMENTOS, FISCALIZACION Y CTRL</t>
  </si>
  <si>
    <t>31111M300080000 DIRECCION DE COMUNICACION SOC RRPP EVENT</t>
  </si>
  <si>
    <t>31111M300090100 SECRETARIA DEL H. AYUNTAMIENTO</t>
  </si>
  <si>
    <t>31111M300090200 SINDICO DEL H. AYUNTAMIENTO</t>
  </si>
  <si>
    <t>31111M300090300 REGIDORES DEL H. AYUNTAMIENTO</t>
  </si>
  <si>
    <t>31111M300100000 DIRECCION DE JURIDICO</t>
  </si>
  <si>
    <t>31111M300110000 COORDINACION DE ATENCION A LA JUVENTUD</t>
  </si>
  <si>
    <t>31111M300120000 DIRECCION DE ARCHIVO GENERAL DEL MUNICIP</t>
  </si>
  <si>
    <t>31111M300130100 MUSEO DE LA CIUDAD</t>
  </si>
  <si>
    <t>31111M300130200 TEATRO DE LA CIUDAD</t>
  </si>
  <si>
    <t>31111M300140000 TESORERIA</t>
  </si>
  <si>
    <t>31111M300150000 DIRECCION DE IMPUESTO INMOBILIARIOS Y CA</t>
  </si>
  <si>
    <t>31111M300160100 COORDINACION DE DESARROLLO SOCIAL</t>
  </si>
  <si>
    <t>31111M300160200 COORDINACION DE DESARROLLO RURAL</t>
  </si>
  <si>
    <t>31111M300170000 CONTRALORIA</t>
  </si>
  <si>
    <t>31111M300180000 SECRETARIA PARTICULAR</t>
  </si>
  <si>
    <t>31111M300200000 DIRECCION DE INNOVACION DIGITAL</t>
  </si>
  <si>
    <t>31111M300210000 DIRECCION DE PROTECCION CIVIL</t>
  </si>
  <si>
    <t>31111M300220000 DIRECCION DE ADQUISICIONES</t>
  </si>
  <si>
    <t>31111M300230000 DIRECCION SEG CIUDADANA, TRANSITO Y VIAL</t>
  </si>
  <si>
    <t>31111M300240100 TRANSPORTE MUNICIPAL</t>
  </si>
  <si>
    <t>31111M300250000 DIRECCION DES URBANO Y ORDENAMIENTO TERR</t>
  </si>
  <si>
    <t>31111M300260000 DIRECCION DE MEDIO AMBIENTE Y ECOLOGIA</t>
  </si>
  <si>
    <t>31111M300270100 DIRECCION DE INFRAESTRUCTURA</t>
  </si>
  <si>
    <t>31111M300270200 OBRAS PUBLICAS (INVERSION)</t>
  </si>
  <si>
    <t>31111M300280000 DIRECCION DE CULTURA E IDENTIDAD</t>
  </si>
  <si>
    <t>31111M300290000 ADMINISTRACION DEL MERCADO</t>
  </si>
  <si>
    <t>31111M300310000 ADMINISTRACION DE PANTEONES</t>
  </si>
  <si>
    <t>31111M300320100 SERVICIOS PUBLICOS</t>
  </si>
  <si>
    <t>31111M300320200 SERVICIO DE LIMPIA</t>
  </si>
  <si>
    <t>31111M300320300 PARQUES Y JARDINES</t>
  </si>
  <si>
    <t>31111M300320400 ALUMBRADO PUBLICO</t>
  </si>
  <si>
    <t>31111M300320500 TALLER DE MANTENIMIENTO</t>
  </si>
  <si>
    <t>31111M300330100 EDUCACION</t>
  </si>
  <si>
    <t>31111M300330200 BIBLIOTECA</t>
  </si>
  <si>
    <t>31111M300340100 ECONOMIA</t>
  </si>
  <si>
    <t>31111M300340200 TURISMO</t>
  </si>
  <si>
    <t>31111M300350000 JUZGADO ADMINISTRATIVO</t>
  </si>
  <si>
    <t>31111M300360000 DIRECCION DE SALUD</t>
  </si>
  <si>
    <t>31111M300370100 RASTRO</t>
  </si>
  <si>
    <t>31111M300370200 CONTROL CANINO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</si>
  <si>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</si>
  <si>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</si>
  <si>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</si>
  <si>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</si>
  <si>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</si>
  <si>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</si>
  <si>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</si>
  <si>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</si>
  <si>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</si>
  <si>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</si>
  <si>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</si>
  <si>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</si>
  <si>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</si>
  <si>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</si>
  <si>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</si>
  <si>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</si>
  <si>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</si>
  <si>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</si>
  <si>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</si>
  <si>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</si>
  <si>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</si>
  <si>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</si>
  <si>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</si>
  <si>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</si>
  <si>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</si>
  <si>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</si>
  <si>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</si>
  <si>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</si>
  <si>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</si>
  <si>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</si>
  <si>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</si>
  <si>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</si>
  <si>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</si>
  <si>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</si>
  <si>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</si>
  <si>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</si>
  <si>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</si>
  <si>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</si>
  <si>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</si>
  <si>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</si>
  <si>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</si>
  <si>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</si>
  <si>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</si>
  <si>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</si>
  <si>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</si>
  <si>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</si>
  <si>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</si>
  <si>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</si>
  <si>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</si>
  <si>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</si>
  <si>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</si>
  <si>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</si>
  <si>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</si>
  <si>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</si>
  <si>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</si>
  <si>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</si>
  <si>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</si>
  <si>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</si>
  <si>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</si>
  <si>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</si>
  <si>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</si>
  <si>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</si>
  <si>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</si>
  <si>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</si>
  <si>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</si>
  <si>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</si>
  <si>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</si>
  <si>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</si>
  <si>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</si>
  <si>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</si>
  <si>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</si>
  <si>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</si>
  <si>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</si>
  <si>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</si>
  <si>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</si>
  <si>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</si>
  <si>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</si>
  <si>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</si>
  <si>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</si>
  <si>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ERROR TOT DEV/PAG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</si>
  <si>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</si>
  <si>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</si>
  <si>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</si>
  <si>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</si>
  <si>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</si>
  <si>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</si>
  <si>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</si>
  <si>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</si>
  <si>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</si>
  <si>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</si>
  <si>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</si>
  <si>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</si>
  <si>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</si>
  <si>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</si>
  <si>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</si>
  <si>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</si>
  <si>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</si>
  <si>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</si>
  <si>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</si>
  <si>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</si>
  <si>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</si>
  <si>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</si>
  <si>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</si>
  <si>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</si>
  <si>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</si>
  <si>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</si>
  <si>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</si>
  <si>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</si>
  <si>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</si>
  <si>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</si>
  <si>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</si>
  <si>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</si>
  <si>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</si>
  <si>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</si>
  <si>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</si>
  <si>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</si>
  <si>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</si>
  <si>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</si>
  <si>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</si>
  <si>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</si>
  <si>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</si>
  <si>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</si>
  <si>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</si>
  <si>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</si>
  <si>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</si>
  <si>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</si>
  <si>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</si>
  <si>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</si>
  <si>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</si>
  <si>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</si>
  <si>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</si>
  <si>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</si>
  <si>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</si>
  <si>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</si>
  <si>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2 Informe Analítico de la Deuda Pública y Otros Pasivos - LDF</t>
  </si>
  <si>
    <t>Informe Analítico de la Deuda Pública y Otros Pasivos - LDF</t>
  </si>
  <si>
    <t>Al 31 de Diciembre de 2022 y al 30 de Junio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</si>
  <si>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</si>
  <si>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</si>
  <si>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</si>
  <si>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</si>
  <si>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</si>
  <si>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</si>
  <si>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</si>
  <si>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</si>
  <si>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</si>
  <si>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</si>
  <si>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</si>
  <si>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</si>
  <si>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</si>
  <si>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</si>
  <si>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</si>
  <si>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</si>
  <si>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</si>
  <si>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</si>
  <si>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</si>
  <si>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</si>
  <si>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</si>
  <si>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</si>
  <si>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</si>
  <si>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</si>
  <si>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</si>
  <si>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</si>
  <si>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</si>
  <si>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</si>
  <si>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</si>
  <si>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</si>
  <si>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</si>
  <si>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</si>
  <si>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</si>
  <si>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</si>
  <si>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</si>
  <si>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</si>
  <si>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</si>
  <si>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</si>
  <si>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1 Estado de Situación Financiera Detallado - LDF</t>
  </si>
  <si>
    <t>Estado de Situación Financiera Detallado - LDF</t>
  </si>
  <si>
    <t>al 31 de Diciembre de 2022 y al 30 de Junio de 2023</t>
  </si>
  <si>
    <t xml:space="preserve">   Concepto (c)</t>
  </si>
  <si>
    <t>31 de diciembre de 2022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</si>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</sst>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\-#,##0.00\ "/>
    <numFmt numFmtId="168" formatCode="_-* #,##0.00_-;\-* #,##0.00_-;_-* &quot;-&quot;??_-;_-@_-"/>
    <numFmt numFmtId="169" formatCode="dd/mm/yyyy;@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6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43" fontId="0" fillId="0" borderId="14" xfId="3" applyFont="1" applyBorder="1"/>
    <xf numFmtId="164" fontId="1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>
      <alignment vertical="center"/>
    </xf>
    <xf numFmtId="164" fontId="1" fillId="0" borderId="12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>
      <alignment vertical="center"/>
    </xf>
    <xf numFmtId="164" fontId="1" fillId="0" borderId="13" xfId="3" applyNumberFormat="1" applyFont="1" applyFill="1" applyBorder="1" applyAlignment="1" applyProtection="1">
      <alignment vertical="center"/>
      <protection locked="0"/>
    </xf>
    <xf numFmtId="164" fontId="0" fillId="0" borderId="14" xfId="3" applyNumberFormat="1" applyFont="1" applyBorder="1" applyAlignment="1">
      <alignment vertical="center"/>
    </xf>
    <xf numFmtId="164" fontId="1" fillId="0" borderId="6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/>
      <protection locked="0"/>
    </xf>
    <xf numFmtId="164" fontId="1" fillId="0" borderId="8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 wrapText="1"/>
      <protection locked="0"/>
    </xf>
    <xf numFmtId="164" fontId="0" fillId="0" borderId="8" xfId="3" applyNumberFormat="1" applyFont="1" applyFill="1" applyBorder="1" applyAlignment="1">
      <alignment vertical="center"/>
    </xf>
    <xf numFmtId="164" fontId="0" fillId="0" borderId="11" xfId="3" applyNumberFormat="1" applyFont="1" applyFill="1" applyBorder="1"/>
    <xf numFmtId="164" fontId="1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>
      <alignment horizontal="right" vertical="center"/>
    </xf>
    <xf numFmtId="164" fontId="0" fillId="0" borderId="11" xfId="3" applyNumberFormat="1" applyFont="1" applyBorder="1" applyAlignment="1">
      <alignment horizontal="center"/>
    </xf>
    <xf numFmtId="164" fontId="9" fillId="3" borderId="13" xfId="3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9" fillId="0" borderId="13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10" fillId="0" borderId="0" xfId="0" applyFont="1"/>
    <xf numFmtId="0" fontId="0" fillId="0" borderId="13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9"/>
    </xf>
    <xf numFmtId="0" fontId="11" fillId="0" borderId="0" xfId="0" applyFont="1" applyAlignment="1">
      <alignment vertical="center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3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3" xfId="4" applyNumberFormat="1" applyFont="1" applyFill="1" applyBorder="1"/>
    <xf numFmtId="4" fontId="0" fillId="0" borderId="13" xfId="4" applyNumberFormat="1" applyFont="1" applyFill="1" applyBorder="1" applyAlignment="1" applyProtection="1">
      <alignment vertical="center"/>
      <protection locked="0"/>
    </xf>
    <xf numFmtId="4" fontId="1" fillId="0" borderId="13" xfId="4" applyNumberFormat="1" applyFont="1" applyFill="1" applyBorder="1" applyAlignment="1" applyProtection="1">
      <alignment vertical="center"/>
      <protection locked="0"/>
    </xf>
    <xf numFmtId="4" fontId="0" fillId="2" borderId="15" xfId="4" applyNumberFormat="1" applyFont="1" applyFill="1" applyBorder="1" applyAlignment="1">
      <alignment vertical="center"/>
    </xf>
    <xf numFmtId="4" fontId="0" fillId="0" borderId="13" xfId="4" applyNumberFormat="1" applyFont="1" applyFill="1" applyBorder="1" applyAlignment="1">
      <alignment vertical="center"/>
    </xf>
    <xf numFmtId="4" fontId="0" fillId="0" borderId="14" xfId="4" applyNumberFormat="1" applyFont="1" applyFill="1" applyBorder="1"/>
    <xf numFmtId="4" fontId="0" fillId="0" borderId="0" xfId="4" applyNumberFormat="1" applyFont="1"/>
    <xf numFmtId="4" fontId="0" fillId="0" borderId="0" xfId="4" applyNumberFormat="1" applyFont="1" applyFill="1" applyBorder="1" applyAlignment="1" applyProtection="1">
      <alignment vertical="center"/>
      <protection locked="0"/>
    </xf>
    <xf numFmtId="4" fontId="9" fillId="0" borderId="13" xfId="4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9" fillId="0" borderId="0" xfId="4" applyNumberFormat="1" applyFont="1"/>
    <xf numFmtId="4" fontId="9" fillId="0" borderId="0" xfId="4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1" fillId="0" borderId="14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3" xfId="4" applyNumberFormat="1" applyFont="1" applyFill="1" applyBorder="1" applyProtection="1">
      <protection locked="0"/>
    </xf>
    <xf numFmtId="4" fontId="0" fillId="0" borderId="13" xfId="4" applyNumberFormat="1" applyFont="1" applyFill="1" applyBorder="1" applyProtection="1">
      <protection locked="0"/>
    </xf>
    <xf numFmtId="4" fontId="0" fillId="0" borderId="13" xfId="4" applyNumberFormat="1" applyFont="1" applyFill="1" applyBorder="1"/>
    <xf numFmtId="4" fontId="12" fillId="2" borderId="15" xfId="4" applyNumberFormat="1" applyFont="1" applyFill="1" applyBorder="1" applyAlignment="1"/>
    <xf numFmtId="4" fontId="13" fillId="2" borderId="15" xfId="4" applyNumberFormat="1" applyFont="1" applyFill="1" applyBorder="1" applyAlignment="1"/>
    <xf numFmtId="4" fontId="1" fillId="0" borderId="13" xfId="4" applyNumberFormat="1" applyFont="1" applyFill="1" applyBorder="1"/>
    <xf numFmtId="4" fontId="0" fillId="0" borderId="14" xfId="0" applyNumberFormat="1" applyFill="1" applyBorder="1"/>
    <xf numFmtId="4" fontId="1" fillId="0" borderId="13" xfId="4" applyNumberFormat="1" applyFont="1" applyFill="1" applyBorder="1" applyAlignment="1" applyProtection="1">
      <alignment vertical="center"/>
      <protection locked="0"/>
    </xf>
    <xf numFmtId="4" fontId="0" fillId="0" borderId="13" xfId="4" applyNumberFormat="1" applyFont="1" applyFill="1" applyBorder="1" applyAlignment="1">
      <alignment vertical="center"/>
    </xf>
    <xf numFmtId="4" fontId="13" fillId="2" borderId="15" xfId="4" applyNumberFormat="1" applyFont="1" applyFill="1" applyBorder="1" applyAlignment="1">
      <alignment vertical="center"/>
    </xf>
    <xf numFmtId="4" fontId="1" fillId="0" borderId="13" xfId="4" applyNumberFormat="1" applyFont="1" applyFill="1" applyBorder="1" applyAlignment="1">
      <alignment vertical="center"/>
    </xf>
    <xf numFmtId="4" fontId="13" fillId="2" borderId="15" xfId="4" applyNumberFormat="1" applyFont="1" applyFill="1" applyBorder="1"/>
    <xf numFmtId="4" fontId="0" fillId="0" borderId="14" xfId="4" applyNumberFormat="1" applyFont="1" applyFill="1" applyBorder="1"/>
    <xf numFmtId="4" fontId="0" fillId="0" borderId="14" xfId="0" applyNumberFormat="1" applyFill="1" applyBorder="1" applyAlignment="1">
      <alignment vertical="center"/>
    </xf>
    <xf numFmtId="4" fontId="0" fillId="0" borderId="14" xfId="4" applyNumberFormat="1" applyFont="1" applyFill="1" applyBorder="1" applyAlignment="1">
      <alignment vertical="center"/>
    </xf>
    <xf numFmtId="4" fontId="0" fillId="0" borderId="0" xfId="0" applyNumberFormat="1"/>
    <xf numFmtId="4" fontId="9" fillId="0" borderId="13" xfId="4" applyNumberFormat="1" applyFont="1" applyFill="1" applyBorder="1" applyProtection="1">
      <protection locked="0"/>
    </xf>
    <xf numFmtId="4" fontId="9" fillId="0" borderId="12" xfId="4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Protection="1">
      <protection locked="0"/>
    </xf>
    <xf numFmtId="4" fontId="9" fillId="0" borderId="13" xfId="4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Fill="1" applyBorder="1"/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9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2" fillId="0" borderId="13" xfId="0" applyFont="1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8" fontId="0" fillId="0" borderId="14" xfId="5" applyFont="1" applyFill="1" applyBorder="1"/>
    <xf numFmtId="164" fontId="1" fillId="0" borderId="13" xfId="5" applyNumberFormat="1" applyFont="1" applyFill="1" applyBorder="1" applyAlignment="1" applyProtection="1">
      <alignment vertical="center"/>
      <protection locked="0"/>
    </xf>
    <xf numFmtId="164" fontId="0" fillId="0" borderId="13" xfId="5" applyNumberFormat="1" applyFont="1" applyFill="1" applyBorder="1" applyAlignment="1" applyProtection="1">
      <alignment vertical="center"/>
      <protection locked="0"/>
    </xf>
    <xf numFmtId="164" fontId="0" fillId="0" borderId="13" xfId="5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0" fillId="0" borderId="0" xfId="0"/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3" xfId="0" applyFill="1" applyBorder="1"/>
    <xf numFmtId="0" fontId="2" fillId="0" borderId="14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2" fillId="0" borderId="14" xfId="0" applyFont="1" applyFill="1" applyBorder="1" applyAlignment="1">
      <alignment vertical="center"/>
    </xf>
    <xf numFmtId="164" fontId="1" fillId="0" borderId="13" xfId="5" applyNumberFormat="1" applyFont="1" applyFill="1" applyBorder="1" applyAlignment="1" applyProtection="1">
      <alignment horizontal="right" vertical="center"/>
      <protection locked="0"/>
    </xf>
    <xf numFmtId="164" fontId="0" fillId="0" borderId="13" xfId="5" applyNumberFormat="1" applyFont="1" applyFill="1" applyBorder="1" applyAlignment="1" applyProtection="1">
      <alignment horizontal="right" vertical="center"/>
      <protection locked="0"/>
    </xf>
    <xf numFmtId="164" fontId="0" fillId="0" borderId="13" xfId="5" applyNumberFormat="1" applyFont="1" applyFill="1" applyBorder="1" applyAlignment="1">
      <alignment horizontal="right"/>
    </xf>
    <xf numFmtId="164" fontId="0" fillId="2" borderId="15" xfId="5" applyNumberFormat="1" applyFont="1" applyFill="1" applyBorder="1" applyAlignment="1">
      <alignment horizontal="right"/>
    </xf>
    <xf numFmtId="164" fontId="0" fillId="0" borderId="13" xfId="5" applyNumberFormat="1" applyFont="1" applyBorder="1" applyAlignment="1">
      <alignment horizontal="right"/>
    </xf>
    <xf numFmtId="164" fontId="0" fillId="0" borderId="13" xfId="5" applyNumberFormat="1" applyFont="1" applyFill="1" applyBorder="1" applyAlignment="1">
      <alignment horizontal="right" vertical="center"/>
    </xf>
    <xf numFmtId="164" fontId="0" fillId="0" borderId="14" xfId="5" applyNumberFormat="1" applyFont="1" applyFill="1" applyBorder="1" applyAlignment="1">
      <alignment horizontal="right"/>
    </xf>
    <xf numFmtId="164" fontId="9" fillId="0" borderId="13" xfId="5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3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/>
    <xf numFmtId="0" fontId="0" fillId="0" borderId="14" xfId="0" applyBorder="1"/>
    <xf numFmtId="49" fontId="0" fillId="0" borderId="8" xfId="0" applyNumberFormat="1" applyFill="1" applyBorder="1" applyAlignment="1">
      <alignment horizontal="left" vertical="center" indent="3"/>
    </xf>
    <xf numFmtId="49" fontId="0" fillId="0" borderId="8" xfId="0" applyNumberFormat="1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ill="1" applyBorder="1" applyAlignment="1">
      <alignment horizontal="left" indent="3"/>
    </xf>
    <xf numFmtId="49" fontId="1" fillId="0" borderId="8" xfId="0" applyNumberFormat="1" applyFont="1" applyFill="1" applyBorder="1" applyAlignment="1">
      <alignment horizontal="left" indent="2"/>
    </xf>
    <xf numFmtId="49" fontId="0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ont="1" applyFill="1" applyBorder="1" applyAlignment="1">
      <alignment horizontal="left" vertical="center" indent="3"/>
    </xf>
    <xf numFmtId="49" fontId="0" fillId="0" borderId="8" xfId="0" applyNumberFormat="1" applyFont="1" applyFill="1" applyBorder="1" applyAlignment="1">
      <alignment horizontal="left" indent="3"/>
    </xf>
    <xf numFmtId="49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vertical="center"/>
    </xf>
    <xf numFmtId="4" fontId="0" fillId="0" borderId="13" xfId="5" applyNumberFormat="1" applyFont="1" applyFill="1" applyBorder="1" applyAlignment="1" applyProtection="1">
      <alignment horizontal="right" vertical="center"/>
      <protection locked="0"/>
    </xf>
    <xf numFmtId="4" fontId="0" fillId="0" borderId="13" xfId="5" applyNumberFormat="1" applyFont="1" applyFill="1" applyBorder="1" applyAlignment="1">
      <alignment horizontal="right" vertical="center"/>
    </xf>
    <xf numFmtId="4" fontId="1" fillId="0" borderId="13" xfId="5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>
      <alignment vertical="center"/>
    </xf>
    <xf numFmtId="4" fontId="9" fillId="0" borderId="13" xfId="5" applyNumberFormat="1" applyFont="1" applyFill="1" applyBorder="1" applyAlignment="1" applyProtection="1">
      <alignment horizontal="right" vertical="center"/>
      <protection locked="0"/>
    </xf>
  </cellXfs>
  <cellStyles count="6">
    <cellStyle name="Millares" xfId="3" builtinId="3"/>
    <cellStyle name="Millares 2" xfId="4"/>
    <cellStyle name="Millares 3" xfId="5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zoomScale="85" zoomScaleNormal="85" workbookViewId="0">
      <selection activeCell="D12" sqref="D12"/>
    </sheetView>
  </sheetViews>
  <sheetFormatPr baseColWidth="10" defaultRowHeight="15"/>
  <cols>
    <col min="1" max="1" width="90.5703125" bestFit="1" customWidth="1"/>
    <col min="2" max="3" width="15.28515625" bestFit="1" customWidth="1"/>
    <col min="4" max="4" width="92.140625" bestFit="1" customWidth="1"/>
    <col min="5" max="6" width="15.28515625" bestFit="1" customWidth="1"/>
  </cols>
  <sheetData>
    <row r="1" spans="1:6" ht="21">
      <c r="A1" s="178" t="s">
        <v>552</v>
      </c>
      <c r="B1" s="178"/>
      <c r="C1" s="178"/>
      <c r="D1" s="178"/>
      <c r="E1" s="178"/>
      <c r="F1" s="178"/>
    </row>
    <row r="2" spans="1:6">
      <c r="A2" s="166" t="s">
        <v>331</v>
      </c>
      <c r="B2" s="167"/>
      <c r="C2" s="167"/>
      <c r="D2" s="167"/>
      <c r="E2" s="167"/>
      <c r="F2" s="168"/>
    </row>
    <row r="3" spans="1:6">
      <c r="A3" s="169" t="s">
        <v>553</v>
      </c>
      <c r="B3" s="170"/>
      <c r="C3" s="170"/>
      <c r="D3" s="170"/>
      <c r="E3" s="170"/>
      <c r="F3" s="171"/>
    </row>
    <row r="4" spans="1:6">
      <c r="A4" s="172" t="s">
        <v>554</v>
      </c>
      <c r="B4" s="173"/>
      <c r="C4" s="173"/>
      <c r="D4" s="173"/>
      <c r="E4" s="173"/>
      <c r="F4" s="174"/>
    </row>
    <row r="5" spans="1:6">
      <c r="A5" s="175" t="s">
        <v>3</v>
      </c>
      <c r="B5" s="176"/>
      <c r="C5" s="176"/>
      <c r="D5" s="176"/>
      <c r="E5" s="176"/>
      <c r="F5" s="177"/>
    </row>
    <row r="6" spans="1:6" ht="30">
      <c r="A6" s="248" t="s">
        <v>555</v>
      </c>
      <c r="B6" s="249">
        <v>2023</v>
      </c>
      <c r="C6" s="250" t="s">
        <v>556</v>
      </c>
      <c r="D6" s="251" t="s">
        <v>4</v>
      </c>
      <c r="E6" s="249">
        <v>2023</v>
      </c>
      <c r="F6" s="250" t="s">
        <v>556</v>
      </c>
    </row>
    <row r="7" spans="1:6">
      <c r="A7" s="252" t="s">
        <v>557</v>
      </c>
      <c r="B7" s="253"/>
      <c r="C7" s="253"/>
      <c r="D7" s="254" t="s">
        <v>558</v>
      </c>
      <c r="E7" s="253"/>
      <c r="F7" s="253"/>
    </row>
    <row r="8" spans="1:6">
      <c r="A8" s="255" t="s">
        <v>559</v>
      </c>
      <c r="B8" s="256"/>
      <c r="C8" s="256"/>
      <c r="D8" s="257" t="s">
        <v>560</v>
      </c>
      <c r="E8" s="256"/>
      <c r="F8" s="256"/>
    </row>
    <row r="9" spans="1:6">
      <c r="A9" s="258" t="s">
        <v>561</v>
      </c>
      <c r="B9" s="276">
        <v>204862119.19999999</v>
      </c>
      <c r="C9" s="276">
        <v>110824442.52</v>
      </c>
      <c r="D9" s="264" t="s">
        <v>562</v>
      </c>
      <c r="E9" s="276">
        <v>16116350.930000002</v>
      </c>
      <c r="F9" s="276">
        <v>19118893.890000001</v>
      </c>
    </row>
    <row r="10" spans="1:6">
      <c r="A10" s="259" t="s">
        <v>563</v>
      </c>
      <c r="B10" s="280">
        <v>45</v>
      </c>
      <c r="C10" s="280">
        <v>45</v>
      </c>
      <c r="D10" s="265" t="s">
        <v>564</v>
      </c>
      <c r="E10" s="280">
        <v>-2414.85</v>
      </c>
      <c r="F10" s="280">
        <v>25665.66</v>
      </c>
    </row>
    <row r="11" spans="1:6">
      <c r="A11" s="259" t="s">
        <v>565</v>
      </c>
      <c r="B11" s="280">
        <v>169302643.75999999</v>
      </c>
      <c r="C11" s="280">
        <v>70667590.140000001</v>
      </c>
      <c r="D11" s="265" t="s">
        <v>566</v>
      </c>
      <c r="E11" s="280">
        <v>4298179.4800000004</v>
      </c>
      <c r="F11" s="280">
        <v>2240704.64</v>
      </c>
    </row>
    <row r="12" spans="1:6">
      <c r="A12" s="259" t="s">
        <v>567</v>
      </c>
      <c r="B12" s="280">
        <v>0</v>
      </c>
      <c r="C12" s="280">
        <v>0</v>
      </c>
      <c r="D12" s="265" t="s">
        <v>568</v>
      </c>
      <c r="E12" s="280">
        <v>36150.300000000003</v>
      </c>
      <c r="F12" s="280">
        <v>3718472.66</v>
      </c>
    </row>
    <row r="13" spans="1:6">
      <c r="A13" s="259" t="s">
        <v>569</v>
      </c>
      <c r="B13" s="280">
        <v>32998517.199999999</v>
      </c>
      <c r="C13" s="280">
        <v>31481502.43</v>
      </c>
      <c r="D13" s="265" t="s">
        <v>570</v>
      </c>
      <c r="E13" s="280">
        <v>0</v>
      </c>
      <c r="F13" s="280">
        <v>0</v>
      </c>
    </row>
    <row r="14" spans="1:6">
      <c r="A14" s="259" t="s">
        <v>571</v>
      </c>
      <c r="B14" s="280">
        <v>0</v>
      </c>
      <c r="C14" s="280">
        <v>6832841.29</v>
      </c>
      <c r="D14" s="265" t="s">
        <v>572</v>
      </c>
      <c r="E14" s="280">
        <v>1506409.03</v>
      </c>
      <c r="F14" s="280">
        <v>682567.95</v>
      </c>
    </row>
    <row r="15" spans="1:6">
      <c r="A15" s="259" t="s">
        <v>573</v>
      </c>
      <c r="B15" s="280">
        <v>2560913.2400000002</v>
      </c>
      <c r="C15" s="280">
        <v>1842463.66</v>
      </c>
      <c r="D15" s="265" t="s">
        <v>574</v>
      </c>
      <c r="E15" s="280">
        <v>0</v>
      </c>
      <c r="F15" s="280">
        <v>0</v>
      </c>
    </row>
    <row r="16" spans="1:6">
      <c r="A16" s="259" t="s">
        <v>575</v>
      </c>
      <c r="B16" s="280">
        <v>0</v>
      </c>
      <c r="C16" s="280">
        <v>0</v>
      </c>
      <c r="D16" s="265" t="s">
        <v>576</v>
      </c>
      <c r="E16" s="280">
        <v>853030.99</v>
      </c>
      <c r="F16" s="280">
        <v>3744208.84</v>
      </c>
    </row>
    <row r="17" spans="1:6">
      <c r="A17" s="258" t="s">
        <v>577</v>
      </c>
      <c r="B17" s="276">
        <v>20452189.890000001</v>
      </c>
      <c r="C17" s="276">
        <v>14542025.290000001</v>
      </c>
      <c r="D17" s="265" t="s">
        <v>578</v>
      </c>
      <c r="E17" s="280">
        <v>0</v>
      </c>
      <c r="F17" s="280">
        <v>0</v>
      </c>
    </row>
    <row r="18" spans="1:6">
      <c r="A18" s="260" t="s">
        <v>579</v>
      </c>
      <c r="B18" s="280">
        <v>0</v>
      </c>
      <c r="C18" s="280">
        <v>0</v>
      </c>
      <c r="D18" s="265" t="s">
        <v>580</v>
      </c>
      <c r="E18" s="280">
        <v>9424995.9800000004</v>
      </c>
      <c r="F18" s="280">
        <v>8707274.1400000006</v>
      </c>
    </row>
    <row r="19" spans="1:6">
      <c r="A19" s="260" t="s">
        <v>581</v>
      </c>
      <c r="B19" s="280">
        <v>357.25</v>
      </c>
      <c r="C19" s="280">
        <v>256.64</v>
      </c>
      <c r="D19" s="264" t="s">
        <v>582</v>
      </c>
      <c r="E19" s="276">
        <v>0</v>
      </c>
      <c r="F19" s="276">
        <v>0</v>
      </c>
    </row>
    <row r="20" spans="1:6">
      <c r="A20" s="260" t="s">
        <v>583</v>
      </c>
      <c r="B20" s="280">
        <v>7999534.1600000001</v>
      </c>
      <c r="C20" s="280">
        <v>2546228.31</v>
      </c>
      <c r="D20" s="265" t="s">
        <v>584</v>
      </c>
      <c r="E20" s="280">
        <v>0</v>
      </c>
      <c r="F20" s="280">
        <v>0</v>
      </c>
    </row>
    <row r="21" spans="1:6">
      <c r="A21" s="260" t="s">
        <v>585</v>
      </c>
      <c r="B21" s="280">
        <v>990808.23</v>
      </c>
      <c r="C21" s="280">
        <v>809473.04</v>
      </c>
      <c r="D21" s="265" t="s">
        <v>586</v>
      </c>
      <c r="E21" s="280">
        <v>0</v>
      </c>
      <c r="F21" s="280">
        <v>0</v>
      </c>
    </row>
    <row r="22" spans="1:6">
      <c r="A22" s="260" t="s">
        <v>587</v>
      </c>
      <c r="B22" s="280">
        <v>32000</v>
      </c>
      <c r="C22" s="280">
        <v>2000</v>
      </c>
      <c r="D22" s="265" t="s">
        <v>588</v>
      </c>
      <c r="E22" s="280">
        <v>0</v>
      </c>
      <c r="F22" s="280">
        <v>0</v>
      </c>
    </row>
    <row r="23" spans="1:6">
      <c r="A23" s="260" t="s">
        <v>589</v>
      </c>
      <c r="B23" s="280">
        <v>0</v>
      </c>
      <c r="C23" s="280">
        <v>0</v>
      </c>
      <c r="D23" s="264" t="s">
        <v>590</v>
      </c>
      <c r="E23" s="276">
        <v>1591134</v>
      </c>
      <c r="F23" s="276">
        <v>0</v>
      </c>
    </row>
    <row r="24" spans="1:6">
      <c r="A24" s="260" t="s">
        <v>591</v>
      </c>
      <c r="B24" s="280">
        <v>11429490.25</v>
      </c>
      <c r="C24" s="280">
        <v>11184067.300000001</v>
      </c>
      <c r="D24" s="265" t="s">
        <v>592</v>
      </c>
      <c r="E24" s="280">
        <v>1591134</v>
      </c>
      <c r="F24" s="280">
        <v>0</v>
      </c>
    </row>
    <row r="25" spans="1:6">
      <c r="A25" s="258" t="s">
        <v>593</v>
      </c>
      <c r="B25" s="276">
        <v>2742706.86</v>
      </c>
      <c r="C25" s="276">
        <v>19538182.489999998</v>
      </c>
      <c r="D25" s="265" t="s">
        <v>594</v>
      </c>
      <c r="E25" s="280">
        <v>0</v>
      </c>
      <c r="F25" s="280">
        <v>0</v>
      </c>
    </row>
    <row r="26" spans="1:6">
      <c r="A26" s="260" t="s">
        <v>595</v>
      </c>
      <c r="B26" s="280">
        <v>308154</v>
      </c>
      <c r="C26" s="280">
        <v>0</v>
      </c>
      <c r="D26" s="264" t="s">
        <v>596</v>
      </c>
      <c r="E26" s="280">
        <v>0</v>
      </c>
      <c r="F26" s="280">
        <v>0</v>
      </c>
    </row>
    <row r="27" spans="1:6">
      <c r="A27" s="260" t="s">
        <v>597</v>
      </c>
      <c r="B27" s="280">
        <v>0</v>
      </c>
      <c r="C27" s="280">
        <v>0</v>
      </c>
      <c r="D27" s="264" t="s">
        <v>598</v>
      </c>
      <c r="E27" s="276">
        <v>0</v>
      </c>
      <c r="F27" s="276">
        <v>0</v>
      </c>
    </row>
    <row r="28" spans="1:6">
      <c r="A28" s="260" t="s">
        <v>599</v>
      </c>
      <c r="B28" s="280">
        <v>0</v>
      </c>
      <c r="C28" s="280">
        <v>0</v>
      </c>
      <c r="D28" s="265" t="s">
        <v>600</v>
      </c>
      <c r="E28" s="280">
        <v>0</v>
      </c>
      <c r="F28" s="280">
        <v>0</v>
      </c>
    </row>
    <row r="29" spans="1:6">
      <c r="A29" s="260" t="s">
        <v>601</v>
      </c>
      <c r="B29" s="280">
        <v>2434552.86</v>
      </c>
      <c r="C29" s="280">
        <v>19538182.489999998</v>
      </c>
      <c r="D29" s="265" t="s">
        <v>602</v>
      </c>
      <c r="E29" s="280">
        <v>0</v>
      </c>
      <c r="F29" s="280">
        <v>0</v>
      </c>
    </row>
    <row r="30" spans="1:6">
      <c r="A30" s="260" t="s">
        <v>603</v>
      </c>
      <c r="B30" s="280">
        <v>0</v>
      </c>
      <c r="C30" s="280">
        <v>0</v>
      </c>
      <c r="D30" s="265" t="s">
        <v>604</v>
      </c>
      <c r="E30" s="280">
        <v>0</v>
      </c>
      <c r="F30" s="280">
        <v>0</v>
      </c>
    </row>
    <row r="31" spans="1:6">
      <c r="A31" s="258" t="s">
        <v>605</v>
      </c>
      <c r="B31" s="276">
        <v>0</v>
      </c>
      <c r="C31" s="276">
        <v>0</v>
      </c>
      <c r="D31" s="264" t="s">
        <v>606</v>
      </c>
      <c r="E31" s="276">
        <v>0</v>
      </c>
      <c r="F31" s="276">
        <v>0</v>
      </c>
    </row>
    <row r="32" spans="1:6">
      <c r="A32" s="260" t="s">
        <v>607</v>
      </c>
      <c r="B32" s="280">
        <v>0</v>
      </c>
      <c r="C32" s="280">
        <v>0</v>
      </c>
      <c r="D32" s="265" t="s">
        <v>608</v>
      </c>
      <c r="E32" s="276">
        <v>0</v>
      </c>
      <c r="F32" s="276">
        <v>0</v>
      </c>
    </row>
    <row r="33" spans="1:6">
      <c r="A33" s="260" t="s">
        <v>609</v>
      </c>
      <c r="B33" s="280">
        <v>0</v>
      </c>
      <c r="C33" s="280">
        <v>0</v>
      </c>
      <c r="D33" s="265" t="s">
        <v>610</v>
      </c>
      <c r="E33" s="280">
        <v>0</v>
      </c>
      <c r="F33" s="280">
        <v>0</v>
      </c>
    </row>
    <row r="34" spans="1:6">
      <c r="A34" s="260" t="s">
        <v>611</v>
      </c>
      <c r="B34" s="280">
        <v>0</v>
      </c>
      <c r="C34" s="280">
        <v>0</v>
      </c>
      <c r="D34" s="265" t="s">
        <v>612</v>
      </c>
      <c r="E34" s="280">
        <v>0</v>
      </c>
      <c r="F34" s="280">
        <v>0</v>
      </c>
    </row>
    <row r="35" spans="1:6">
      <c r="A35" s="260" t="s">
        <v>613</v>
      </c>
      <c r="B35" s="280">
        <v>0</v>
      </c>
      <c r="C35" s="280">
        <v>0</v>
      </c>
      <c r="D35" s="265" t="s">
        <v>614</v>
      </c>
      <c r="E35" s="280">
        <v>0</v>
      </c>
      <c r="F35" s="280">
        <v>0</v>
      </c>
    </row>
    <row r="36" spans="1:6">
      <c r="A36" s="260" t="s">
        <v>615</v>
      </c>
      <c r="B36" s="280">
        <v>0</v>
      </c>
      <c r="C36" s="280">
        <v>0</v>
      </c>
      <c r="D36" s="265" t="s">
        <v>616</v>
      </c>
      <c r="E36" s="280">
        <v>0</v>
      </c>
      <c r="F36" s="280">
        <v>0</v>
      </c>
    </row>
    <row r="37" spans="1:6">
      <c r="A37" s="258" t="s">
        <v>617</v>
      </c>
      <c r="B37" s="280">
        <v>1253995.6499999999</v>
      </c>
      <c r="C37" s="280">
        <v>1294422.6299999999</v>
      </c>
      <c r="D37" s="265" t="s">
        <v>618</v>
      </c>
      <c r="E37" s="280">
        <v>0</v>
      </c>
      <c r="F37" s="280">
        <v>0</v>
      </c>
    </row>
    <row r="38" spans="1:6">
      <c r="A38" s="258" t="s">
        <v>619</v>
      </c>
      <c r="B38" s="276">
        <v>0</v>
      </c>
      <c r="C38" s="276">
        <v>0</v>
      </c>
      <c r="D38" s="264" t="s">
        <v>620</v>
      </c>
      <c r="E38" s="276">
        <v>0</v>
      </c>
      <c r="F38" s="276">
        <v>0</v>
      </c>
    </row>
    <row r="39" spans="1:6">
      <c r="A39" s="260" t="s">
        <v>621</v>
      </c>
      <c r="B39" s="280">
        <v>0</v>
      </c>
      <c r="C39" s="280">
        <v>0</v>
      </c>
      <c r="D39" s="265" t="s">
        <v>622</v>
      </c>
      <c r="E39" s="280">
        <v>0</v>
      </c>
      <c r="F39" s="280">
        <v>0</v>
      </c>
    </row>
    <row r="40" spans="1:6">
      <c r="A40" s="260" t="s">
        <v>623</v>
      </c>
      <c r="B40" s="280">
        <v>0</v>
      </c>
      <c r="C40" s="280">
        <v>0</v>
      </c>
      <c r="D40" s="265" t="s">
        <v>624</v>
      </c>
      <c r="E40" s="280">
        <v>0</v>
      </c>
      <c r="F40" s="280">
        <v>0</v>
      </c>
    </row>
    <row r="41" spans="1:6">
      <c r="A41" s="258" t="s">
        <v>625</v>
      </c>
      <c r="B41" s="276">
        <v>0</v>
      </c>
      <c r="C41" s="276">
        <v>0</v>
      </c>
      <c r="D41" s="265" t="s">
        <v>626</v>
      </c>
      <c r="E41" s="280">
        <v>0</v>
      </c>
      <c r="F41" s="280">
        <v>0</v>
      </c>
    </row>
    <row r="42" spans="1:6">
      <c r="A42" s="260" t="s">
        <v>627</v>
      </c>
      <c r="B42" s="280">
        <v>0</v>
      </c>
      <c r="C42" s="280">
        <v>0</v>
      </c>
      <c r="D42" s="264" t="s">
        <v>628</v>
      </c>
      <c r="E42" s="276">
        <v>0</v>
      </c>
      <c r="F42" s="276">
        <v>0</v>
      </c>
    </row>
    <row r="43" spans="1:6">
      <c r="A43" s="260" t="s">
        <v>629</v>
      </c>
      <c r="B43" s="280">
        <v>0</v>
      </c>
      <c r="C43" s="280">
        <v>0</v>
      </c>
      <c r="D43" s="265" t="s">
        <v>630</v>
      </c>
      <c r="E43" s="280">
        <v>0</v>
      </c>
      <c r="F43" s="280">
        <v>0</v>
      </c>
    </row>
    <row r="44" spans="1:6">
      <c r="A44" s="260" t="s">
        <v>631</v>
      </c>
      <c r="B44" s="280">
        <v>0</v>
      </c>
      <c r="C44" s="280">
        <v>0</v>
      </c>
      <c r="D44" s="265" t="s">
        <v>632</v>
      </c>
      <c r="E44" s="280">
        <v>0</v>
      </c>
      <c r="F44" s="280">
        <v>0</v>
      </c>
    </row>
    <row r="45" spans="1:6">
      <c r="A45" s="260" t="s">
        <v>633</v>
      </c>
      <c r="B45" s="280">
        <v>0</v>
      </c>
      <c r="C45" s="280">
        <v>0</v>
      </c>
      <c r="D45" s="265" t="s">
        <v>634</v>
      </c>
      <c r="E45" s="280">
        <v>0</v>
      </c>
      <c r="F45" s="280">
        <v>0</v>
      </c>
    </row>
    <row r="46" spans="1:6">
      <c r="A46" s="256"/>
      <c r="B46" s="277"/>
      <c r="C46" s="277"/>
      <c r="D46" s="266"/>
      <c r="E46" s="277">
        <v>0</v>
      </c>
      <c r="F46" s="277">
        <v>0</v>
      </c>
    </row>
    <row r="47" spans="1:6">
      <c r="A47" s="261" t="s">
        <v>635</v>
      </c>
      <c r="B47" s="278">
        <v>229311011.59999999</v>
      </c>
      <c r="C47" s="278">
        <v>146199072.93000001</v>
      </c>
      <c r="D47" s="267" t="s">
        <v>636</v>
      </c>
      <c r="E47" s="278">
        <v>17707484.93</v>
      </c>
      <c r="F47" s="278">
        <v>19118893.890000001</v>
      </c>
    </row>
    <row r="48" spans="1:6">
      <c r="A48" s="256"/>
      <c r="B48" s="277"/>
      <c r="C48" s="277"/>
      <c r="D48" s="266"/>
      <c r="E48" s="277"/>
      <c r="F48" s="277"/>
    </row>
    <row r="49" spans="1:6">
      <c r="A49" s="255" t="s">
        <v>637</v>
      </c>
      <c r="B49" s="277"/>
      <c r="C49" s="277"/>
      <c r="D49" s="267" t="s">
        <v>638</v>
      </c>
      <c r="E49" s="277"/>
      <c r="F49" s="277"/>
    </row>
    <row r="50" spans="1:6">
      <c r="A50" s="258" t="s">
        <v>639</v>
      </c>
      <c r="B50" s="280">
        <v>0</v>
      </c>
      <c r="C50" s="280">
        <v>0</v>
      </c>
      <c r="D50" s="264" t="s">
        <v>640</v>
      </c>
      <c r="E50" s="280">
        <v>0</v>
      </c>
      <c r="F50" s="280">
        <v>0</v>
      </c>
    </row>
    <row r="51" spans="1:6">
      <c r="A51" s="258" t="s">
        <v>641</v>
      </c>
      <c r="B51" s="280">
        <v>0</v>
      </c>
      <c r="C51" s="280">
        <v>0</v>
      </c>
      <c r="D51" s="264" t="s">
        <v>642</v>
      </c>
      <c r="E51" s="280">
        <v>0</v>
      </c>
      <c r="F51" s="280">
        <v>0</v>
      </c>
    </row>
    <row r="52" spans="1:6">
      <c r="A52" s="258" t="s">
        <v>643</v>
      </c>
      <c r="B52" s="280">
        <v>970810089.80999994</v>
      </c>
      <c r="C52" s="280">
        <v>903004583.13999999</v>
      </c>
      <c r="D52" s="264" t="s">
        <v>644</v>
      </c>
      <c r="E52" s="280">
        <v>12341035.01</v>
      </c>
      <c r="F52" s="280">
        <v>15523303.01</v>
      </c>
    </row>
    <row r="53" spans="1:6">
      <c r="A53" s="258" t="s">
        <v>645</v>
      </c>
      <c r="B53" s="280">
        <v>160904402.75999999</v>
      </c>
      <c r="C53" s="280">
        <v>156888888.31999999</v>
      </c>
      <c r="D53" s="264" t="s">
        <v>646</v>
      </c>
      <c r="E53" s="280">
        <v>0</v>
      </c>
      <c r="F53" s="280">
        <v>0</v>
      </c>
    </row>
    <row r="54" spans="1:6">
      <c r="A54" s="258" t="s">
        <v>647</v>
      </c>
      <c r="B54" s="280">
        <v>3327586.03</v>
      </c>
      <c r="C54" s="280">
        <v>3116268.83</v>
      </c>
      <c r="D54" s="264" t="s">
        <v>648</v>
      </c>
      <c r="E54" s="280">
        <v>0</v>
      </c>
      <c r="F54" s="280">
        <v>0</v>
      </c>
    </row>
    <row r="55" spans="1:6">
      <c r="A55" s="258" t="s">
        <v>649</v>
      </c>
      <c r="B55" s="280">
        <v>-218839505.55000001</v>
      </c>
      <c r="C55" s="280">
        <v>-218839505.55000001</v>
      </c>
      <c r="D55" s="268" t="s">
        <v>650</v>
      </c>
      <c r="E55" s="280">
        <v>0</v>
      </c>
      <c r="F55" s="280">
        <v>0</v>
      </c>
    </row>
    <row r="56" spans="1:6">
      <c r="A56" s="258" t="s">
        <v>651</v>
      </c>
      <c r="B56" s="280">
        <v>46793808.409999996</v>
      </c>
      <c r="C56" s="280">
        <v>46411819.439999998</v>
      </c>
      <c r="D56" s="266"/>
      <c r="E56" s="277"/>
      <c r="F56" s="277"/>
    </row>
    <row r="57" spans="1:6">
      <c r="A57" s="258" t="s">
        <v>652</v>
      </c>
      <c r="B57" s="280">
        <v>0</v>
      </c>
      <c r="C57" s="280">
        <v>0</v>
      </c>
      <c r="D57" s="267" t="s">
        <v>653</v>
      </c>
      <c r="E57" s="278">
        <v>12341035.01</v>
      </c>
      <c r="F57" s="278">
        <v>15523303.01</v>
      </c>
    </row>
    <row r="58" spans="1:6">
      <c r="A58" s="258" t="s">
        <v>654</v>
      </c>
      <c r="B58" s="280">
        <v>0</v>
      </c>
      <c r="C58" s="280">
        <v>0</v>
      </c>
      <c r="D58" s="266"/>
      <c r="E58" s="277"/>
      <c r="F58" s="277"/>
    </row>
    <row r="59" spans="1:6">
      <c r="A59" s="256"/>
      <c r="B59" s="277"/>
      <c r="C59" s="277"/>
      <c r="D59" s="267" t="s">
        <v>655</v>
      </c>
      <c r="E59" s="278">
        <v>30048519.939999998</v>
      </c>
      <c r="F59" s="278">
        <v>34642196.899999999</v>
      </c>
    </row>
    <row r="60" spans="1:6">
      <c r="A60" s="261" t="s">
        <v>656</v>
      </c>
      <c r="B60" s="278">
        <v>962996381.45999992</v>
      </c>
      <c r="C60" s="278">
        <v>890582054.18000007</v>
      </c>
      <c r="D60" s="266"/>
      <c r="E60" s="277"/>
      <c r="F60" s="277"/>
    </row>
    <row r="61" spans="1:6">
      <c r="A61" s="256"/>
      <c r="B61" s="277"/>
      <c r="C61" s="277"/>
      <c r="D61" s="269" t="s">
        <v>657</v>
      </c>
      <c r="E61" s="277"/>
      <c r="F61" s="277"/>
    </row>
    <row r="62" spans="1:6">
      <c r="A62" s="261" t="s">
        <v>658</v>
      </c>
      <c r="B62" s="278">
        <v>1192307393.0599999</v>
      </c>
      <c r="C62" s="278">
        <v>1036781127.1100001</v>
      </c>
      <c r="D62" s="266"/>
      <c r="E62" s="277"/>
      <c r="F62" s="277"/>
    </row>
    <row r="63" spans="1:6">
      <c r="A63" s="256"/>
      <c r="B63" s="275"/>
      <c r="C63" s="275"/>
      <c r="D63" s="270" t="s">
        <v>659</v>
      </c>
      <c r="E63" s="276">
        <v>157110702.94999999</v>
      </c>
      <c r="F63" s="276">
        <v>155962385.31</v>
      </c>
    </row>
    <row r="64" spans="1:6">
      <c r="A64" s="256"/>
      <c r="B64" s="275"/>
      <c r="C64" s="275"/>
      <c r="D64" s="271" t="s">
        <v>660</v>
      </c>
      <c r="E64" s="280">
        <v>157110702.94999999</v>
      </c>
      <c r="F64" s="280">
        <v>155962385.31</v>
      </c>
    </row>
    <row r="65" spans="1:6">
      <c r="A65" s="256"/>
      <c r="B65" s="275"/>
      <c r="C65" s="275"/>
      <c r="D65" s="272" t="s">
        <v>661</v>
      </c>
      <c r="E65" s="280">
        <v>0</v>
      </c>
      <c r="F65" s="280">
        <v>0</v>
      </c>
    </row>
    <row r="66" spans="1:6">
      <c r="A66" s="256"/>
      <c r="B66" s="275"/>
      <c r="C66" s="275"/>
      <c r="D66" s="271" t="s">
        <v>662</v>
      </c>
      <c r="E66" s="280">
        <v>0</v>
      </c>
      <c r="F66" s="280">
        <v>0</v>
      </c>
    </row>
    <row r="67" spans="1:6">
      <c r="A67" s="256"/>
      <c r="B67" s="275"/>
      <c r="C67" s="275"/>
      <c r="D67" s="266"/>
      <c r="E67" s="277"/>
      <c r="F67" s="277"/>
    </row>
    <row r="68" spans="1:6">
      <c r="A68" s="256"/>
      <c r="B68" s="275"/>
      <c r="C68" s="275"/>
      <c r="D68" s="270" t="s">
        <v>663</v>
      </c>
      <c r="E68" s="276">
        <v>1005256283.5699999</v>
      </c>
      <c r="F68" s="276">
        <v>846284658.29999995</v>
      </c>
    </row>
    <row r="69" spans="1:6">
      <c r="A69" s="262"/>
      <c r="B69" s="275"/>
      <c r="C69" s="275"/>
      <c r="D69" s="271" t="s">
        <v>664</v>
      </c>
      <c r="E69" s="280">
        <v>159711324.69999999</v>
      </c>
      <c r="F69" s="280">
        <v>121720581.23999999</v>
      </c>
    </row>
    <row r="70" spans="1:6">
      <c r="A70" s="262"/>
      <c r="B70" s="275"/>
      <c r="C70" s="275"/>
      <c r="D70" s="271" t="s">
        <v>665</v>
      </c>
      <c r="E70" s="280">
        <v>845544958.87</v>
      </c>
      <c r="F70" s="280">
        <v>724564077.05999994</v>
      </c>
    </row>
    <row r="71" spans="1:6">
      <c r="A71" s="262"/>
      <c r="B71" s="275"/>
      <c r="C71" s="275"/>
      <c r="D71" s="271" t="s">
        <v>666</v>
      </c>
      <c r="E71" s="280">
        <v>0</v>
      </c>
      <c r="F71" s="280">
        <v>0</v>
      </c>
    </row>
    <row r="72" spans="1:6">
      <c r="A72" s="262"/>
      <c r="B72" s="275"/>
      <c r="C72" s="275"/>
      <c r="D72" s="271" t="s">
        <v>667</v>
      </c>
      <c r="E72" s="280">
        <v>0</v>
      </c>
      <c r="F72" s="280">
        <v>0</v>
      </c>
    </row>
    <row r="73" spans="1:6">
      <c r="A73" s="262"/>
      <c r="B73" s="275"/>
      <c r="C73" s="275"/>
      <c r="D73" s="271" t="s">
        <v>668</v>
      </c>
      <c r="E73" s="280">
        <v>0</v>
      </c>
      <c r="F73" s="280">
        <v>0</v>
      </c>
    </row>
    <row r="74" spans="1:6">
      <c r="A74" s="262"/>
      <c r="B74" s="275"/>
      <c r="C74" s="275"/>
      <c r="D74" s="266"/>
      <c r="E74" s="277"/>
      <c r="F74" s="277"/>
    </row>
    <row r="75" spans="1:6">
      <c r="A75" s="262"/>
      <c r="B75" s="275"/>
      <c r="C75" s="275"/>
      <c r="D75" s="270" t="s">
        <v>669</v>
      </c>
      <c r="E75" s="276">
        <v>0</v>
      </c>
      <c r="F75" s="276">
        <v>0</v>
      </c>
    </row>
    <row r="76" spans="1:6">
      <c r="A76" s="262"/>
      <c r="B76" s="275"/>
      <c r="C76" s="275"/>
      <c r="D76" s="264" t="s">
        <v>670</v>
      </c>
      <c r="E76" s="280">
        <v>0</v>
      </c>
      <c r="F76" s="280">
        <v>0</v>
      </c>
    </row>
    <row r="77" spans="1:6">
      <c r="A77" s="262"/>
      <c r="B77" s="275"/>
      <c r="C77" s="275"/>
      <c r="D77" s="264" t="s">
        <v>671</v>
      </c>
      <c r="E77" s="280">
        <v>0</v>
      </c>
      <c r="F77" s="280">
        <v>0</v>
      </c>
    </row>
    <row r="78" spans="1:6">
      <c r="A78" s="262"/>
      <c r="B78" s="275"/>
      <c r="C78" s="275"/>
      <c r="D78" s="266"/>
      <c r="E78" s="277"/>
      <c r="F78" s="277"/>
    </row>
    <row r="79" spans="1:6">
      <c r="A79" s="262"/>
      <c r="B79" s="275"/>
      <c r="C79" s="275"/>
      <c r="D79" s="267" t="s">
        <v>672</v>
      </c>
      <c r="E79" s="278">
        <v>1162366986.52</v>
      </c>
      <c r="F79" s="278">
        <v>1002247043.6099999</v>
      </c>
    </row>
    <row r="80" spans="1:6">
      <c r="A80" s="262"/>
      <c r="B80" s="275"/>
      <c r="C80" s="275"/>
      <c r="D80" s="266"/>
      <c r="E80" s="277"/>
      <c r="F80" s="277"/>
    </row>
    <row r="81" spans="1:6">
      <c r="A81" s="262"/>
      <c r="B81" s="275"/>
      <c r="C81" s="275"/>
      <c r="D81" s="267" t="s">
        <v>673</v>
      </c>
      <c r="E81" s="278">
        <v>1192415506.46</v>
      </c>
      <c r="F81" s="278">
        <v>1036889240.5099999</v>
      </c>
    </row>
    <row r="82" spans="1:6">
      <c r="A82" s="263"/>
      <c r="B82" s="274"/>
      <c r="C82" s="274"/>
      <c r="D82" s="273"/>
      <c r="E82" s="279"/>
      <c r="F82" s="279"/>
    </row>
    <row r="83" spans="1:6">
      <c r="A83" s="247"/>
      <c r="B83" s="247"/>
      <c r="C83" s="247"/>
      <c r="D83" s="247"/>
      <c r="E83" s="247"/>
      <c r="F83" s="247"/>
    </row>
    <row r="84" spans="1:6">
      <c r="A84" s="247"/>
      <c r="B84" s="247"/>
      <c r="C84" s="247"/>
      <c r="D84" s="247"/>
      <c r="E84" s="247"/>
      <c r="F84" s="247"/>
    </row>
    <row r="85" spans="1:6">
      <c r="A85" s="247"/>
      <c r="B85" s="247"/>
      <c r="C85" s="247"/>
      <c r="D85" s="247"/>
      <c r="E85" s="247"/>
      <c r="F85" s="247"/>
    </row>
    <row r="86" spans="1:6">
      <c r="A86" s="247"/>
      <c r="B86" s="247"/>
      <c r="C86" s="247"/>
      <c r="D86" s="247"/>
      <c r="E86" s="247"/>
      <c r="F86" s="247"/>
    </row>
    <row r="87" spans="1:6">
      <c r="A87" s="247"/>
      <c r="B87" s="247"/>
      <c r="C87" s="247"/>
      <c r="D87" s="247"/>
      <c r="E87" s="247"/>
      <c r="F87" s="247"/>
    </row>
    <row r="88" spans="1:6">
      <c r="A88" s="247"/>
      <c r="B88" s="247"/>
      <c r="C88" s="247"/>
      <c r="D88" s="247"/>
      <c r="E88" s="247"/>
      <c r="F88" s="247"/>
    </row>
    <row r="89" spans="1:6">
      <c r="A89" s="247"/>
      <c r="B89" s="247"/>
      <c r="C89" s="247"/>
      <c r="D89" s="247"/>
      <c r="E89" s="247"/>
      <c r="F89" s="247"/>
    </row>
    <row r="90" spans="1:6">
      <c r="A90" s="247"/>
      <c r="B90" s="247"/>
      <c r="C90" s="247"/>
      <c r="D90" s="247"/>
      <c r="E90" s="247"/>
      <c r="F90" s="247"/>
    </row>
    <row r="91" spans="1:6">
      <c r="A91" s="247"/>
      <c r="B91" s="247"/>
      <c r="C91" s="247"/>
      <c r="D91" s="247"/>
      <c r="E91" s="247"/>
      <c r="F91" s="247"/>
    </row>
    <row r="92" spans="1:6">
      <c r="A92" s="247"/>
      <c r="B92" s="247"/>
      <c r="C92" s="247"/>
      <c r="D92" s="247"/>
      <c r="E92" s="247"/>
      <c r="F92" s="247"/>
    </row>
    <row r="93" spans="1:6">
      <c r="A93" s="247"/>
      <c r="B93" s="247"/>
      <c r="C93" s="247"/>
      <c r="D93" s="247"/>
      <c r="E93" s="247"/>
      <c r="F93" s="247"/>
    </row>
    <row r="94" spans="1:6">
      <c r="A94" s="247"/>
      <c r="B94" s="247"/>
      <c r="C94" s="247"/>
      <c r="D94" s="247"/>
      <c r="E94" s="247"/>
      <c r="F94" s="247"/>
    </row>
    <row r="95" spans="1:6">
      <c r="A95" s="247"/>
      <c r="B95" s="247"/>
      <c r="C95" s="247"/>
      <c r="D95" s="247"/>
      <c r="E95" s="247"/>
      <c r="F95" s="247"/>
    </row>
    <row r="96" spans="1:6">
      <c r="A96" s="247"/>
      <c r="B96" s="247"/>
      <c r="C96" s="247"/>
      <c r="D96" s="247"/>
      <c r="E96" s="247"/>
      <c r="F96" s="247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19" sqref="A19"/>
    </sheetView>
  </sheetViews>
  <sheetFormatPr baseColWidth="10" defaultRowHeight="15"/>
  <cols>
    <col min="1" max="1" width="56.85546875" bestFit="1" customWidth="1"/>
    <col min="2" max="3" width="13.140625" bestFit="1" customWidth="1"/>
    <col min="4" max="4" width="10.5703125" bestFit="1" customWidth="1"/>
    <col min="5" max="5" width="11.28515625" bestFit="1" customWidth="1"/>
    <col min="6" max="6" width="13.140625" bestFit="1" customWidth="1"/>
    <col min="7" max="8" width="11.28515625" bestFit="1" customWidth="1"/>
  </cols>
  <sheetData>
    <row r="1" spans="1:9" ht="26.25">
      <c r="A1" s="217" t="s">
        <v>511</v>
      </c>
      <c r="B1" s="217"/>
      <c r="C1" s="217"/>
      <c r="D1" s="217"/>
      <c r="E1" s="217"/>
      <c r="F1" s="217"/>
      <c r="G1" s="217"/>
      <c r="H1" s="217"/>
      <c r="I1" s="231"/>
    </row>
    <row r="2" spans="1:9">
      <c r="A2" s="166" t="s">
        <v>331</v>
      </c>
      <c r="B2" s="167"/>
      <c r="C2" s="167"/>
      <c r="D2" s="167"/>
      <c r="E2" s="167"/>
      <c r="F2" s="167"/>
      <c r="G2" s="167"/>
      <c r="H2" s="168"/>
      <c r="I2" s="218"/>
    </row>
    <row r="3" spans="1:9">
      <c r="A3" s="169" t="s">
        <v>512</v>
      </c>
      <c r="B3" s="170"/>
      <c r="C3" s="170"/>
      <c r="D3" s="170"/>
      <c r="E3" s="170"/>
      <c r="F3" s="170"/>
      <c r="G3" s="170"/>
      <c r="H3" s="171"/>
      <c r="I3" s="218"/>
    </row>
    <row r="4" spans="1:9">
      <c r="A4" s="172" t="s">
        <v>513</v>
      </c>
      <c r="B4" s="173"/>
      <c r="C4" s="173"/>
      <c r="D4" s="173"/>
      <c r="E4" s="173"/>
      <c r="F4" s="173"/>
      <c r="G4" s="173"/>
      <c r="H4" s="174"/>
      <c r="I4" s="218"/>
    </row>
    <row r="5" spans="1:9">
      <c r="A5" s="175" t="s">
        <v>3</v>
      </c>
      <c r="B5" s="176"/>
      <c r="C5" s="176"/>
      <c r="D5" s="176"/>
      <c r="E5" s="176"/>
      <c r="F5" s="176"/>
      <c r="G5" s="176"/>
      <c r="H5" s="177"/>
      <c r="I5" s="218"/>
    </row>
    <row r="6" spans="1:9" ht="105">
      <c r="A6" s="232" t="s">
        <v>514</v>
      </c>
      <c r="B6" s="233" t="s">
        <v>515</v>
      </c>
      <c r="C6" s="232" t="s">
        <v>516</v>
      </c>
      <c r="D6" s="232" t="s">
        <v>517</v>
      </c>
      <c r="E6" s="232" t="s">
        <v>518</v>
      </c>
      <c r="F6" s="232" t="s">
        <v>519</v>
      </c>
      <c r="G6" s="232" t="s">
        <v>520</v>
      </c>
      <c r="H6" s="225" t="s">
        <v>521</v>
      </c>
      <c r="I6" s="219"/>
    </row>
    <row r="7" spans="1:9">
      <c r="A7" s="222"/>
      <c r="B7" s="222"/>
      <c r="C7" s="222"/>
      <c r="D7" s="222"/>
      <c r="E7" s="222"/>
      <c r="F7" s="222"/>
      <c r="G7" s="222"/>
      <c r="H7" s="222"/>
      <c r="I7" s="219"/>
    </row>
    <row r="8" spans="1:9">
      <c r="A8" s="234" t="s">
        <v>522</v>
      </c>
      <c r="B8" s="239">
        <v>15523303.01</v>
      </c>
      <c r="C8" s="239">
        <v>13932169.01</v>
      </c>
      <c r="D8" s="239">
        <v>0</v>
      </c>
      <c r="E8" s="239">
        <v>0</v>
      </c>
      <c r="F8" s="239">
        <v>29455472.02</v>
      </c>
      <c r="G8" s="239">
        <v>0</v>
      </c>
      <c r="H8" s="239">
        <v>0</v>
      </c>
      <c r="I8" s="218"/>
    </row>
    <row r="9" spans="1:9">
      <c r="A9" s="235" t="s">
        <v>523</v>
      </c>
      <c r="B9" s="240">
        <v>0</v>
      </c>
      <c r="C9" s="240">
        <v>1591134</v>
      </c>
      <c r="D9" s="240">
        <v>0</v>
      </c>
      <c r="E9" s="240">
        <v>0</v>
      </c>
      <c r="F9" s="240">
        <v>1591134</v>
      </c>
      <c r="G9" s="240">
        <v>0</v>
      </c>
      <c r="H9" s="240">
        <v>0</v>
      </c>
      <c r="I9" s="218"/>
    </row>
    <row r="10" spans="1:9">
      <c r="A10" s="236" t="s">
        <v>524</v>
      </c>
      <c r="B10" s="246">
        <v>0</v>
      </c>
      <c r="C10" s="246">
        <v>1591134</v>
      </c>
      <c r="D10" s="246">
        <v>0</v>
      </c>
      <c r="E10" s="246">
        <v>0</v>
      </c>
      <c r="F10" s="240">
        <v>1591134</v>
      </c>
      <c r="G10" s="246">
        <v>0</v>
      </c>
      <c r="H10" s="246">
        <v>0</v>
      </c>
      <c r="I10" s="218"/>
    </row>
    <row r="11" spans="1:9">
      <c r="A11" s="236" t="s">
        <v>525</v>
      </c>
      <c r="B11" s="246">
        <v>0</v>
      </c>
      <c r="C11" s="246">
        <v>0</v>
      </c>
      <c r="D11" s="246">
        <v>0</v>
      </c>
      <c r="E11" s="246">
        <v>0</v>
      </c>
      <c r="F11" s="240">
        <v>0</v>
      </c>
      <c r="G11" s="246">
        <v>0</v>
      </c>
      <c r="H11" s="240">
        <v>0</v>
      </c>
      <c r="I11" s="218"/>
    </row>
    <row r="12" spans="1:9">
      <c r="A12" s="236" t="s">
        <v>526</v>
      </c>
      <c r="B12" s="246">
        <v>0</v>
      </c>
      <c r="C12" s="246">
        <v>0</v>
      </c>
      <c r="D12" s="246">
        <v>0</v>
      </c>
      <c r="E12" s="246">
        <v>0</v>
      </c>
      <c r="F12" s="240">
        <v>0</v>
      </c>
      <c r="G12" s="246">
        <v>0</v>
      </c>
      <c r="H12" s="240">
        <v>0</v>
      </c>
      <c r="I12" s="218"/>
    </row>
    <row r="13" spans="1:9">
      <c r="A13" s="235" t="s">
        <v>527</v>
      </c>
      <c r="B13" s="240">
        <v>15523303.01</v>
      </c>
      <c r="C13" s="240">
        <v>12341035.01</v>
      </c>
      <c r="D13" s="240">
        <v>0</v>
      </c>
      <c r="E13" s="240">
        <v>0</v>
      </c>
      <c r="F13" s="240">
        <v>27864338.02</v>
      </c>
      <c r="G13" s="240">
        <v>0</v>
      </c>
      <c r="H13" s="240">
        <v>0</v>
      </c>
      <c r="I13" s="218"/>
    </row>
    <row r="14" spans="1:9">
      <c r="A14" s="236" t="s">
        <v>528</v>
      </c>
      <c r="B14" s="246">
        <v>15523303.01</v>
      </c>
      <c r="C14" s="246">
        <v>12341035.01</v>
      </c>
      <c r="D14" s="246">
        <v>0</v>
      </c>
      <c r="E14" s="246">
        <v>0</v>
      </c>
      <c r="F14" s="240">
        <v>27864338.02</v>
      </c>
      <c r="G14" s="240">
        <v>0</v>
      </c>
      <c r="H14" s="246">
        <v>0</v>
      </c>
      <c r="I14" s="218"/>
    </row>
    <row r="15" spans="1:9">
      <c r="A15" s="236" t="s">
        <v>529</v>
      </c>
      <c r="B15" s="246">
        <v>0</v>
      </c>
      <c r="C15" s="246">
        <v>0</v>
      </c>
      <c r="D15" s="246">
        <v>0</v>
      </c>
      <c r="E15" s="246">
        <v>0</v>
      </c>
      <c r="F15" s="240">
        <v>0</v>
      </c>
      <c r="G15" s="240">
        <v>0</v>
      </c>
      <c r="H15" s="240">
        <v>0</v>
      </c>
      <c r="I15" s="218"/>
    </row>
    <row r="16" spans="1:9">
      <c r="A16" s="236" t="s">
        <v>530</v>
      </c>
      <c r="B16" s="246">
        <v>0</v>
      </c>
      <c r="C16" s="246">
        <v>0</v>
      </c>
      <c r="D16" s="246">
        <v>0</v>
      </c>
      <c r="E16" s="246">
        <v>0</v>
      </c>
      <c r="F16" s="240">
        <v>0</v>
      </c>
      <c r="G16" s="240">
        <v>0</v>
      </c>
      <c r="H16" s="240">
        <v>0</v>
      </c>
      <c r="I16" s="218"/>
    </row>
    <row r="17" spans="1:8">
      <c r="A17" s="226"/>
      <c r="B17" s="241"/>
      <c r="C17" s="241"/>
      <c r="D17" s="241"/>
      <c r="E17" s="241"/>
      <c r="F17" s="241"/>
      <c r="G17" s="241"/>
      <c r="H17" s="241"/>
    </row>
    <row r="18" spans="1:8">
      <c r="A18" s="234" t="s">
        <v>531</v>
      </c>
      <c r="B18" s="239">
        <v>19118893.890000001</v>
      </c>
      <c r="C18" s="242"/>
      <c r="D18" s="242"/>
      <c r="E18" s="242"/>
      <c r="F18" s="239">
        <v>16116350.93</v>
      </c>
      <c r="G18" s="242"/>
      <c r="H18" s="242"/>
    </row>
    <row r="19" spans="1:8">
      <c r="A19" s="230"/>
      <c r="B19" s="243"/>
      <c r="C19" s="243"/>
      <c r="D19" s="243"/>
      <c r="E19" s="243"/>
      <c r="F19" s="243"/>
      <c r="G19" s="243"/>
      <c r="H19" s="243"/>
    </row>
    <row r="20" spans="1:8">
      <c r="A20" s="234" t="s">
        <v>532</v>
      </c>
      <c r="B20" s="239">
        <v>34642196.899999999</v>
      </c>
      <c r="C20" s="239">
        <v>13932169.01</v>
      </c>
      <c r="D20" s="239">
        <v>0</v>
      </c>
      <c r="E20" s="239">
        <v>0</v>
      </c>
      <c r="F20" s="239">
        <v>45571822.950000003</v>
      </c>
      <c r="G20" s="239">
        <v>0</v>
      </c>
      <c r="H20" s="239">
        <v>0</v>
      </c>
    </row>
    <row r="21" spans="1:8">
      <c r="A21" s="226"/>
      <c r="B21" s="244"/>
      <c r="C21" s="244"/>
      <c r="D21" s="244"/>
      <c r="E21" s="244"/>
      <c r="F21" s="244"/>
      <c r="G21" s="244"/>
      <c r="H21" s="244"/>
    </row>
    <row r="22" spans="1:8" ht="17.25">
      <c r="A22" s="234" t="s">
        <v>533</v>
      </c>
      <c r="B22" s="239">
        <v>0</v>
      </c>
      <c r="C22" s="239">
        <v>0</v>
      </c>
      <c r="D22" s="239">
        <v>0</v>
      </c>
      <c r="E22" s="239">
        <v>0</v>
      </c>
      <c r="F22" s="239">
        <v>0</v>
      </c>
      <c r="G22" s="239">
        <v>0</v>
      </c>
      <c r="H22" s="239">
        <v>0</v>
      </c>
    </row>
    <row r="23" spans="1:8">
      <c r="A23" s="237" t="s">
        <v>534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</row>
    <row r="24" spans="1:8">
      <c r="A24" s="237" t="s">
        <v>535</v>
      </c>
      <c r="B24" s="240">
        <v>0</v>
      </c>
      <c r="C24" s="240">
        <v>0</v>
      </c>
      <c r="D24" s="240">
        <v>0</v>
      </c>
      <c r="E24" s="240">
        <v>0</v>
      </c>
      <c r="F24" s="240">
        <v>0</v>
      </c>
      <c r="G24" s="240">
        <v>0</v>
      </c>
      <c r="H24" s="240">
        <v>0</v>
      </c>
    </row>
    <row r="25" spans="1:8">
      <c r="A25" s="237" t="s">
        <v>536</v>
      </c>
      <c r="B25" s="240">
        <v>0</v>
      </c>
      <c r="C25" s="240">
        <v>0</v>
      </c>
      <c r="D25" s="240">
        <v>0</v>
      </c>
      <c r="E25" s="240">
        <v>0</v>
      </c>
      <c r="F25" s="240">
        <v>0</v>
      </c>
      <c r="G25" s="240">
        <v>0</v>
      </c>
      <c r="H25" s="240">
        <v>0</v>
      </c>
    </row>
    <row r="26" spans="1:8">
      <c r="A26" s="229" t="s">
        <v>94</v>
      </c>
      <c r="B26" s="244"/>
      <c r="C26" s="244"/>
      <c r="D26" s="244"/>
      <c r="E26" s="244"/>
      <c r="F26" s="244"/>
      <c r="G26" s="244"/>
      <c r="H26" s="244"/>
    </row>
    <row r="27" spans="1:8" ht="17.25">
      <c r="A27" s="234" t="s">
        <v>537</v>
      </c>
      <c r="B27" s="239">
        <v>0</v>
      </c>
      <c r="C27" s="239">
        <v>0</v>
      </c>
      <c r="D27" s="239">
        <v>0</v>
      </c>
      <c r="E27" s="239">
        <v>0</v>
      </c>
      <c r="F27" s="239">
        <v>0</v>
      </c>
      <c r="G27" s="239">
        <v>0</v>
      </c>
      <c r="H27" s="239">
        <v>0</v>
      </c>
    </row>
    <row r="28" spans="1:8">
      <c r="A28" s="237" t="s">
        <v>538</v>
      </c>
      <c r="B28" s="240">
        <v>0</v>
      </c>
      <c r="C28" s="240">
        <v>0</v>
      </c>
      <c r="D28" s="240">
        <v>0</v>
      </c>
      <c r="E28" s="240">
        <v>0</v>
      </c>
      <c r="F28" s="240">
        <v>0</v>
      </c>
      <c r="G28" s="240">
        <v>0</v>
      </c>
      <c r="H28" s="240">
        <v>0</v>
      </c>
    </row>
    <row r="29" spans="1:8">
      <c r="A29" s="237" t="s">
        <v>539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</row>
    <row r="30" spans="1:8">
      <c r="A30" s="237" t="s">
        <v>540</v>
      </c>
      <c r="B30" s="240">
        <v>0</v>
      </c>
      <c r="C30" s="240">
        <v>0</v>
      </c>
      <c r="D30" s="240">
        <v>0</v>
      </c>
      <c r="E30" s="240">
        <v>0</v>
      </c>
      <c r="F30" s="240">
        <v>0</v>
      </c>
      <c r="G30" s="240">
        <v>0</v>
      </c>
      <c r="H30" s="240">
        <v>0</v>
      </c>
    </row>
    <row r="31" spans="1:8">
      <c r="A31" s="238" t="s">
        <v>94</v>
      </c>
      <c r="B31" s="245"/>
      <c r="C31" s="245"/>
      <c r="D31" s="245"/>
      <c r="E31" s="245"/>
      <c r="F31" s="245"/>
      <c r="G31" s="245"/>
      <c r="H31" s="245"/>
    </row>
    <row r="32" spans="1:8">
      <c r="A32" s="231"/>
      <c r="B32" s="218"/>
      <c r="C32" s="218"/>
      <c r="D32" s="218"/>
      <c r="E32" s="218"/>
      <c r="F32" s="218"/>
      <c r="G32" s="218"/>
      <c r="H32" s="218"/>
    </row>
    <row r="33" spans="1:8">
      <c r="A33" s="195" t="s">
        <v>541</v>
      </c>
      <c r="B33" s="195"/>
      <c r="C33" s="195"/>
      <c r="D33" s="195"/>
      <c r="E33" s="195"/>
      <c r="F33" s="195"/>
      <c r="G33" s="195"/>
      <c r="H33" s="195"/>
    </row>
    <row r="34" spans="1:8">
      <c r="A34" s="195"/>
      <c r="B34" s="195"/>
      <c r="C34" s="195"/>
      <c r="D34" s="195"/>
      <c r="E34" s="195"/>
      <c r="F34" s="195"/>
      <c r="G34" s="195"/>
      <c r="H34" s="195"/>
    </row>
    <row r="35" spans="1:8">
      <c r="A35" s="195"/>
      <c r="B35" s="195"/>
      <c r="C35" s="195"/>
      <c r="D35" s="195"/>
      <c r="E35" s="195"/>
      <c r="F35" s="195"/>
      <c r="G35" s="195"/>
      <c r="H35" s="195"/>
    </row>
    <row r="36" spans="1:8">
      <c r="A36" s="195"/>
      <c r="B36" s="195"/>
      <c r="C36" s="195"/>
      <c r="D36" s="195"/>
      <c r="E36" s="195"/>
      <c r="F36" s="195"/>
      <c r="G36" s="195"/>
      <c r="H36" s="195"/>
    </row>
    <row r="37" spans="1:8">
      <c r="A37" s="195"/>
      <c r="B37" s="195"/>
      <c r="C37" s="195"/>
      <c r="D37" s="195"/>
      <c r="E37" s="195"/>
      <c r="F37" s="195"/>
      <c r="G37" s="195"/>
      <c r="H37" s="195"/>
    </row>
    <row r="38" spans="1:8">
      <c r="A38" s="231"/>
      <c r="B38" s="218"/>
      <c r="C38" s="218"/>
      <c r="D38" s="218"/>
      <c r="E38" s="218"/>
      <c r="F38" s="218"/>
      <c r="G38" s="218"/>
      <c r="H38" s="218"/>
    </row>
    <row r="39" spans="1:8" ht="60">
      <c r="A39" s="232" t="s">
        <v>542</v>
      </c>
      <c r="B39" s="232" t="s">
        <v>543</v>
      </c>
      <c r="C39" s="232" t="s">
        <v>544</v>
      </c>
      <c r="D39" s="232" t="s">
        <v>545</v>
      </c>
      <c r="E39" s="232" t="s">
        <v>546</v>
      </c>
      <c r="F39" s="225" t="s">
        <v>547</v>
      </c>
      <c r="G39" s="218"/>
      <c r="H39" s="218"/>
    </row>
    <row r="40" spans="1:8">
      <c r="A40" s="230"/>
      <c r="B40" s="220"/>
      <c r="C40" s="220"/>
      <c r="D40" s="220"/>
      <c r="E40" s="220"/>
      <c r="F40" s="220"/>
      <c r="G40" s="218"/>
      <c r="H40" s="218"/>
    </row>
    <row r="41" spans="1:8">
      <c r="A41" s="234" t="s">
        <v>548</v>
      </c>
      <c r="B41" s="228">
        <v>0</v>
      </c>
      <c r="C41" s="228">
        <v>0</v>
      </c>
      <c r="D41" s="228">
        <v>0</v>
      </c>
      <c r="E41" s="228">
        <v>0</v>
      </c>
      <c r="F41" s="228">
        <v>0</v>
      </c>
      <c r="G41" s="218"/>
      <c r="H41" s="218"/>
    </row>
    <row r="42" spans="1:8">
      <c r="A42" s="237" t="s">
        <v>549</v>
      </c>
      <c r="B42" s="227"/>
      <c r="C42" s="227"/>
      <c r="D42" s="227"/>
      <c r="E42" s="227"/>
      <c r="F42" s="227"/>
      <c r="G42" s="224"/>
      <c r="H42" s="224"/>
    </row>
    <row r="43" spans="1:8">
      <c r="A43" s="237" t="s">
        <v>550</v>
      </c>
      <c r="B43" s="227"/>
      <c r="C43" s="227"/>
      <c r="D43" s="227"/>
      <c r="E43" s="227"/>
      <c r="F43" s="227"/>
      <c r="G43" s="224"/>
      <c r="H43" s="224"/>
    </row>
    <row r="44" spans="1:8">
      <c r="A44" s="237" t="s">
        <v>551</v>
      </c>
      <c r="B44" s="227"/>
      <c r="C44" s="227"/>
      <c r="D44" s="227"/>
      <c r="E44" s="227"/>
      <c r="F44" s="227"/>
      <c r="G44" s="224"/>
      <c r="H44" s="224"/>
    </row>
    <row r="45" spans="1:8">
      <c r="A45" s="223" t="s">
        <v>94</v>
      </c>
      <c r="B45" s="221"/>
      <c r="C45" s="221"/>
      <c r="D45" s="221"/>
      <c r="E45" s="221"/>
      <c r="F45" s="221"/>
      <c r="G45" s="218"/>
      <c r="H45" s="218"/>
    </row>
    <row r="46" spans="1:8">
      <c r="A46" s="218"/>
      <c r="B46" s="218"/>
      <c r="C46" s="218"/>
      <c r="D46" s="218"/>
      <c r="E46" s="218"/>
      <c r="F46" s="218"/>
      <c r="G46" s="218"/>
      <c r="H46" s="218"/>
    </row>
    <row r="47" spans="1:8">
      <c r="A47" s="218"/>
      <c r="B47" s="218"/>
      <c r="C47" s="218"/>
      <c r="D47" s="218"/>
      <c r="E47" s="218"/>
      <c r="F47" s="218"/>
      <c r="G47" s="218"/>
      <c r="H47" s="21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sqref="A1:XFD71"/>
    </sheetView>
  </sheetViews>
  <sheetFormatPr baseColWidth="10" defaultRowHeight="15"/>
  <cols>
    <col min="1" max="1" width="60.140625" bestFit="1" customWidth="1"/>
    <col min="2" max="2" width="9.42578125" bestFit="1" customWidth="1"/>
    <col min="3" max="3" width="9.85546875" bestFit="1" customWidth="1"/>
    <col min="4" max="4" width="11" bestFit="1" customWidth="1"/>
    <col min="5" max="5" width="11.28515625" bestFit="1" customWidth="1"/>
    <col min="6" max="6" width="11" bestFit="1" customWidth="1"/>
    <col min="7" max="11" width="11.28515625" bestFit="1" customWidth="1"/>
  </cols>
  <sheetData>
    <row r="1" spans="1:12" ht="21">
      <c r="A1" s="178" t="s">
        <v>487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206"/>
    </row>
    <row r="2" spans="1:12">
      <c r="A2" s="166" t="s">
        <v>331</v>
      </c>
      <c r="B2" s="167"/>
      <c r="C2" s="167"/>
      <c r="D2" s="167"/>
      <c r="E2" s="167"/>
      <c r="F2" s="167"/>
      <c r="G2" s="167"/>
      <c r="H2" s="167"/>
      <c r="I2" s="167"/>
      <c r="J2" s="167"/>
      <c r="K2" s="168"/>
      <c r="L2" s="196"/>
    </row>
    <row r="3" spans="1:12">
      <c r="A3" s="169" t="s">
        <v>488</v>
      </c>
      <c r="B3" s="170"/>
      <c r="C3" s="170"/>
      <c r="D3" s="170"/>
      <c r="E3" s="170"/>
      <c r="F3" s="170"/>
      <c r="G3" s="170"/>
      <c r="H3" s="170"/>
      <c r="I3" s="170"/>
      <c r="J3" s="170"/>
      <c r="K3" s="171"/>
      <c r="L3" s="196"/>
    </row>
    <row r="4" spans="1:12">
      <c r="A4" s="172" t="s">
        <v>332</v>
      </c>
      <c r="B4" s="173"/>
      <c r="C4" s="173"/>
      <c r="D4" s="173"/>
      <c r="E4" s="173"/>
      <c r="F4" s="173"/>
      <c r="G4" s="173"/>
      <c r="H4" s="173"/>
      <c r="I4" s="173"/>
      <c r="J4" s="173"/>
      <c r="K4" s="174"/>
      <c r="L4" s="196"/>
    </row>
    <row r="5" spans="1:12">
      <c r="A5" s="169" t="s">
        <v>3</v>
      </c>
      <c r="B5" s="170"/>
      <c r="C5" s="170"/>
      <c r="D5" s="170"/>
      <c r="E5" s="170"/>
      <c r="F5" s="170"/>
      <c r="G5" s="170"/>
      <c r="H5" s="170"/>
      <c r="I5" s="170"/>
      <c r="J5" s="170"/>
      <c r="K5" s="171"/>
      <c r="L5" s="196"/>
    </row>
    <row r="6" spans="1:12" ht="180">
      <c r="A6" s="202" t="s">
        <v>489</v>
      </c>
      <c r="B6" s="202" t="s">
        <v>490</v>
      </c>
      <c r="C6" s="202" t="s">
        <v>491</v>
      </c>
      <c r="D6" s="202" t="s">
        <v>492</v>
      </c>
      <c r="E6" s="202" t="s">
        <v>493</v>
      </c>
      <c r="F6" s="202" t="s">
        <v>494</v>
      </c>
      <c r="G6" s="202" t="s">
        <v>495</v>
      </c>
      <c r="H6" s="202" t="s">
        <v>496</v>
      </c>
      <c r="I6" s="212" t="s">
        <v>497</v>
      </c>
      <c r="J6" s="212" t="s">
        <v>498</v>
      </c>
      <c r="K6" s="212" t="s">
        <v>499</v>
      </c>
      <c r="L6" s="196"/>
    </row>
    <row r="7" spans="1:12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6"/>
    </row>
    <row r="8" spans="1:12">
      <c r="A8" s="201" t="s">
        <v>500</v>
      </c>
      <c r="B8" s="211"/>
      <c r="C8" s="211"/>
      <c r="D8" s="211"/>
      <c r="E8" s="214">
        <v>0</v>
      </c>
      <c r="F8" s="211"/>
      <c r="G8" s="214">
        <v>0</v>
      </c>
      <c r="H8" s="214">
        <v>0</v>
      </c>
      <c r="I8" s="214">
        <v>0</v>
      </c>
      <c r="J8" s="214">
        <v>0</v>
      </c>
      <c r="K8" s="214">
        <v>0</v>
      </c>
      <c r="L8" s="196"/>
    </row>
    <row r="9" spans="1:12">
      <c r="A9" s="209" t="s">
        <v>501</v>
      </c>
      <c r="B9" s="207"/>
      <c r="C9" s="207"/>
      <c r="D9" s="207"/>
      <c r="E9" s="215">
        <v>0</v>
      </c>
      <c r="F9" s="205"/>
      <c r="G9" s="215">
        <v>0</v>
      </c>
      <c r="H9" s="215">
        <v>0</v>
      </c>
      <c r="I9" s="215">
        <v>0</v>
      </c>
      <c r="J9" s="215">
        <v>0</v>
      </c>
      <c r="K9" s="215">
        <v>0</v>
      </c>
      <c r="L9" s="200"/>
    </row>
    <row r="10" spans="1:12">
      <c r="A10" s="209" t="s">
        <v>502</v>
      </c>
      <c r="B10" s="207"/>
      <c r="C10" s="207"/>
      <c r="D10" s="207"/>
      <c r="E10" s="215">
        <v>0</v>
      </c>
      <c r="F10" s="205"/>
      <c r="G10" s="215">
        <v>0</v>
      </c>
      <c r="H10" s="215">
        <v>0</v>
      </c>
      <c r="I10" s="215">
        <v>0</v>
      </c>
      <c r="J10" s="215">
        <v>0</v>
      </c>
      <c r="K10" s="215">
        <v>0</v>
      </c>
      <c r="L10" s="200"/>
    </row>
    <row r="11" spans="1:12">
      <c r="A11" s="209" t="s">
        <v>503</v>
      </c>
      <c r="B11" s="207"/>
      <c r="C11" s="207"/>
      <c r="D11" s="207"/>
      <c r="E11" s="215">
        <v>0</v>
      </c>
      <c r="F11" s="205"/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00"/>
    </row>
    <row r="12" spans="1:12">
      <c r="A12" s="209" t="s">
        <v>504</v>
      </c>
      <c r="B12" s="207"/>
      <c r="C12" s="207"/>
      <c r="D12" s="207"/>
      <c r="E12" s="215">
        <v>0</v>
      </c>
      <c r="F12" s="205"/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00"/>
    </row>
    <row r="13" spans="1:12">
      <c r="A13" s="210" t="s">
        <v>94</v>
      </c>
      <c r="B13" s="208"/>
      <c r="C13" s="208"/>
      <c r="D13" s="208"/>
      <c r="E13" s="216"/>
      <c r="F13" s="203"/>
      <c r="G13" s="216"/>
      <c r="H13" s="216"/>
      <c r="I13" s="216"/>
      <c r="J13" s="216"/>
      <c r="K13" s="216"/>
      <c r="L13" s="196"/>
    </row>
    <row r="14" spans="1:12">
      <c r="A14" s="201" t="s">
        <v>505</v>
      </c>
      <c r="B14" s="211"/>
      <c r="C14" s="211"/>
      <c r="D14" s="211"/>
      <c r="E14" s="214">
        <v>0</v>
      </c>
      <c r="F14" s="211"/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196"/>
    </row>
    <row r="15" spans="1:12">
      <c r="A15" s="209" t="s">
        <v>506</v>
      </c>
      <c r="B15" s="207"/>
      <c r="C15" s="207"/>
      <c r="D15" s="207"/>
      <c r="E15" s="215">
        <v>0</v>
      </c>
      <c r="F15" s="205"/>
      <c r="G15" s="215">
        <v>0</v>
      </c>
      <c r="H15" s="215">
        <v>0</v>
      </c>
      <c r="I15" s="215">
        <v>0</v>
      </c>
      <c r="J15" s="215">
        <v>0</v>
      </c>
      <c r="K15" s="215">
        <v>0</v>
      </c>
      <c r="L15" s="200"/>
    </row>
    <row r="16" spans="1:12">
      <c r="A16" s="209" t="s">
        <v>507</v>
      </c>
      <c r="B16" s="207"/>
      <c r="C16" s="207"/>
      <c r="D16" s="207"/>
      <c r="E16" s="215">
        <v>0</v>
      </c>
      <c r="F16" s="205"/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00"/>
    </row>
    <row r="17" spans="1:11">
      <c r="A17" s="209" t="s">
        <v>508</v>
      </c>
      <c r="B17" s="207"/>
      <c r="C17" s="207"/>
      <c r="D17" s="207"/>
      <c r="E17" s="215">
        <v>0</v>
      </c>
      <c r="F17" s="205"/>
      <c r="G17" s="215">
        <v>0</v>
      </c>
      <c r="H17" s="215">
        <v>0</v>
      </c>
      <c r="I17" s="215">
        <v>0</v>
      </c>
      <c r="J17" s="215">
        <v>0</v>
      </c>
      <c r="K17" s="215">
        <v>0</v>
      </c>
    </row>
    <row r="18" spans="1:11">
      <c r="A18" s="209" t="s">
        <v>509</v>
      </c>
      <c r="B18" s="207"/>
      <c r="C18" s="207"/>
      <c r="D18" s="207"/>
      <c r="E18" s="215">
        <v>0</v>
      </c>
      <c r="F18" s="205"/>
      <c r="G18" s="215">
        <v>0</v>
      </c>
      <c r="H18" s="215">
        <v>0</v>
      </c>
      <c r="I18" s="215">
        <v>0</v>
      </c>
      <c r="J18" s="215">
        <v>0</v>
      </c>
      <c r="K18" s="215">
        <v>0</v>
      </c>
    </row>
    <row r="19" spans="1:11">
      <c r="A19" s="210" t="s">
        <v>94</v>
      </c>
      <c r="B19" s="208"/>
      <c r="C19" s="208"/>
      <c r="D19" s="208"/>
      <c r="E19" s="216"/>
      <c r="F19" s="203"/>
      <c r="G19" s="216"/>
      <c r="H19" s="216"/>
      <c r="I19" s="216"/>
      <c r="J19" s="216"/>
      <c r="K19" s="216"/>
    </row>
    <row r="20" spans="1:11">
      <c r="A20" s="201" t="s">
        <v>510</v>
      </c>
      <c r="B20" s="211"/>
      <c r="C20" s="211"/>
      <c r="D20" s="211"/>
      <c r="E20" s="214">
        <v>0</v>
      </c>
      <c r="F20" s="211"/>
      <c r="G20" s="214">
        <v>0</v>
      </c>
      <c r="H20" s="214">
        <v>0</v>
      </c>
      <c r="I20" s="214">
        <v>0</v>
      </c>
      <c r="J20" s="214">
        <v>0</v>
      </c>
      <c r="K20" s="214">
        <v>0</v>
      </c>
    </row>
    <row r="21" spans="1:11">
      <c r="A21" s="204"/>
      <c r="B21" s="199"/>
      <c r="C21" s="199"/>
      <c r="D21" s="199"/>
      <c r="E21" s="199"/>
      <c r="F21" s="199"/>
      <c r="G21" s="213"/>
      <c r="H21" s="213"/>
      <c r="I21" s="213"/>
      <c r="J21" s="213"/>
      <c r="K21" s="213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sqref="A1:K75"/>
    </sheetView>
  </sheetViews>
  <sheetFormatPr baseColWidth="10" defaultRowHeight="15"/>
  <cols>
    <col min="1" max="1" width="89" bestFit="1" customWidth="1"/>
    <col min="2" max="4" width="13.7109375" bestFit="1" customWidth="1"/>
    <col min="5" max="5" width="19.5703125" bestFit="1" customWidth="1"/>
  </cols>
  <sheetData>
    <row r="1" spans="1:11" ht="21">
      <c r="A1" s="178" t="s">
        <v>447</v>
      </c>
      <c r="B1" s="178"/>
      <c r="C1" s="178"/>
      <c r="D1" s="178"/>
      <c r="E1" s="135"/>
      <c r="F1" s="135"/>
      <c r="G1" s="135"/>
      <c r="H1" s="135"/>
      <c r="I1" s="135"/>
      <c r="J1" s="135"/>
      <c r="K1" s="135"/>
    </row>
    <row r="2" spans="1:11">
      <c r="A2" s="166" t="s">
        <v>331</v>
      </c>
      <c r="B2" s="167"/>
      <c r="C2" s="167"/>
      <c r="D2" s="168"/>
      <c r="E2" s="126"/>
      <c r="F2" s="126"/>
      <c r="G2" s="126"/>
      <c r="H2" s="126"/>
      <c r="I2" s="126"/>
      <c r="J2" s="126"/>
      <c r="K2" s="126"/>
    </row>
    <row r="3" spans="1:11">
      <c r="A3" s="169" t="s">
        <v>448</v>
      </c>
      <c r="B3" s="170"/>
      <c r="C3" s="170"/>
      <c r="D3" s="171"/>
      <c r="E3" s="126"/>
      <c r="F3" s="126"/>
      <c r="G3" s="126"/>
      <c r="H3" s="126"/>
      <c r="I3" s="126"/>
      <c r="J3" s="126"/>
      <c r="K3" s="126"/>
    </row>
    <row r="4" spans="1:11">
      <c r="A4" s="172" t="s">
        <v>332</v>
      </c>
      <c r="B4" s="173"/>
      <c r="C4" s="173"/>
      <c r="D4" s="174"/>
      <c r="E4" s="126"/>
      <c r="F4" s="126"/>
      <c r="G4" s="126"/>
      <c r="H4" s="126"/>
      <c r="I4" s="126"/>
      <c r="J4" s="126"/>
      <c r="K4" s="126"/>
    </row>
    <row r="5" spans="1:11">
      <c r="A5" s="175" t="s">
        <v>3</v>
      </c>
      <c r="B5" s="176"/>
      <c r="C5" s="176"/>
      <c r="D5" s="177"/>
      <c r="E5" s="126"/>
      <c r="F5" s="126"/>
      <c r="G5" s="126"/>
      <c r="H5" s="126"/>
      <c r="I5" s="126"/>
      <c r="J5" s="126"/>
      <c r="K5" s="126"/>
    </row>
    <row r="6" spans="1:1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ht="30">
      <c r="A7" s="136" t="s">
        <v>4</v>
      </c>
      <c r="B7" s="127" t="s">
        <v>449</v>
      </c>
      <c r="C7" s="127" t="s">
        <v>10</v>
      </c>
      <c r="D7" s="127" t="s">
        <v>450</v>
      </c>
      <c r="E7" s="126"/>
      <c r="F7" s="126"/>
      <c r="G7" s="126"/>
      <c r="H7" s="126"/>
      <c r="I7" s="126"/>
      <c r="J7" s="126"/>
      <c r="K7" s="126"/>
    </row>
    <row r="8" spans="1:11">
      <c r="A8" s="130" t="s">
        <v>451</v>
      </c>
      <c r="B8" s="145">
        <v>491929366.61000001</v>
      </c>
      <c r="C8" s="145">
        <v>343317061.63999999</v>
      </c>
      <c r="D8" s="145">
        <v>340853955.86000001</v>
      </c>
      <c r="E8" s="126"/>
      <c r="F8" s="126"/>
      <c r="G8" s="126"/>
      <c r="H8" s="126"/>
      <c r="I8" s="126"/>
      <c r="J8" s="126"/>
      <c r="K8" s="126"/>
    </row>
    <row r="9" spans="1:11">
      <c r="A9" s="128" t="s">
        <v>452</v>
      </c>
      <c r="B9" s="161">
        <v>358828769.77999997</v>
      </c>
      <c r="C9" s="161">
        <v>241046365.75</v>
      </c>
      <c r="D9" s="161">
        <v>238318070.97</v>
      </c>
      <c r="E9" s="126"/>
      <c r="F9" s="126"/>
      <c r="G9" s="126"/>
      <c r="H9" s="126"/>
      <c r="I9" s="126"/>
      <c r="J9" s="126"/>
      <c r="K9" s="126"/>
    </row>
    <row r="10" spans="1:11">
      <c r="A10" s="128" t="s">
        <v>453</v>
      </c>
      <c r="B10" s="161">
        <v>136282864.83000001</v>
      </c>
      <c r="C10" s="161">
        <v>103861829.89</v>
      </c>
      <c r="D10" s="161">
        <v>103861829.89</v>
      </c>
      <c r="E10" s="126"/>
      <c r="F10" s="126"/>
      <c r="G10" s="126"/>
      <c r="H10" s="126"/>
      <c r="I10" s="126"/>
      <c r="J10" s="126"/>
      <c r="K10" s="126"/>
    </row>
    <row r="11" spans="1:11">
      <c r="A11" s="128" t="s">
        <v>454</v>
      </c>
      <c r="B11" s="146">
        <v>-3182268</v>
      </c>
      <c r="C11" s="146">
        <v>-1591134</v>
      </c>
      <c r="D11" s="146">
        <v>-1325945</v>
      </c>
      <c r="E11" s="126"/>
      <c r="F11" s="126"/>
      <c r="G11" s="126"/>
      <c r="H11" s="126"/>
      <c r="I11" s="126"/>
      <c r="J11" s="126"/>
      <c r="K11" s="126"/>
    </row>
    <row r="12" spans="1:11">
      <c r="A12" s="134"/>
      <c r="B12" s="147"/>
      <c r="C12" s="147"/>
      <c r="D12" s="147"/>
      <c r="E12" s="126"/>
      <c r="F12" s="126"/>
      <c r="G12" s="126"/>
      <c r="H12" s="126"/>
      <c r="I12" s="126"/>
      <c r="J12" s="126"/>
      <c r="K12" s="126"/>
    </row>
    <row r="13" spans="1:11">
      <c r="A13" s="130" t="s">
        <v>455</v>
      </c>
      <c r="B13" s="145">
        <v>491929366.60999995</v>
      </c>
      <c r="C13" s="145">
        <v>256462880.58000001</v>
      </c>
      <c r="D13" s="145">
        <v>250443659.81</v>
      </c>
      <c r="E13" s="165" t="s">
        <v>456</v>
      </c>
      <c r="F13" s="126"/>
      <c r="G13" s="126"/>
      <c r="H13" s="126"/>
      <c r="I13" s="126"/>
      <c r="J13" s="126"/>
      <c r="K13" s="126"/>
    </row>
    <row r="14" spans="1:11">
      <c r="A14" s="128" t="s">
        <v>457</v>
      </c>
      <c r="B14" s="161">
        <v>358828769.77999997</v>
      </c>
      <c r="C14" s="161">
        <v>158416249.58000001</v>
      </c>
      <c r="D14" s="161">
        <v>154796238.55000001</v>
      </c>
      <c r="E14" s="126"/>
      <c r="F14" s="126"/>
      <c r="G14" s="126"/>
      <c r="H14" s="126"/>
      <c r="I14" s="126"/>
      <c r="J14" s="126"/>
      <c r="K14" s="126"/>
    </row>
    <row r="15" spans="1:11">
      <c r="A15" s="128" t="s">
        <v>458</v>
      </c>
      <c r="B15" s="161">
        <v>133100596.83</v>
      </c>
      <c r="C15" s="161">
        <v>98046631</v>
      </c>
      <c r="D15" s="161">
        <v>95647421.260000005</v>
      </c>
      <c r="E15" s="126"/>
      <c r="F15" s="126"/>
      <c r="G15" s="126"/>
      <c r="H15" s="126"/>
      <c r="I15" s="126"/>
      <c r="J15" s="126"/>
      <c r="K15" s="126"/>
    </row>
    <row r="16" spans="1:11">
      <c r="A16" s="134"/>
      <c r="B16" s="147"/>
      <c r="C16" s="147"/>
      <c r="D16" s="147"/>
      <c r="E16" s="126"/>
      <c r="F16" s="126"/>
      <c r="G16" s="126"/>
      <c r="H16" s="126"/>
      <c r="I16" s="126"/>
      <c r="J16" s="126"/>
      <c r="K16" s="126"/>
    </row>
    <row r="17" spans="1:11">
      <c r="A17" s="130" t="s">
        <v>459</v>
      </c>
      <c r="B17" s="148">
        <v>0</v>
      </c>
      <c r="C17" s="145">
        <v>-72177537.359999999</v>
      </c>
      <c r="D17" s="145">
        <v>-70997710.359999999</v>
      </c>
      <c r="E17" s="165" t="s">
        <v>456</v>
      </c>
      <c r="F17" s="125"/>
      <c r="G17" s="125"/>
      <c r="H17" s="125"/>
      <c r="I17" s="125"/>
      <c r="J17" s="125"/>
      <c r="K17" s="125"/>
    </row>
    <row r="18" spans="1:11">
      <c r="A18" s="128" t="s">
        <v>460</v>
      </c>
      <c r="B18" s="149">
        <v>0</v>
      </c>
      <c r="C18" s="161">
        <v>-8170337.8499999996</v>
      </c>
      <c r="D18" s="161">
        <v>-8077152.7300000004</v>
      </c>
      <c r="E18" s="126"/>
      <c r="F18" s="125"/>
      <c r="G18" s="125"/>
      <c r="H18" s="125"/>
      <c r="I18" s="125"/>
      <c r="J18" s="125"/>
      <c r="K18" s="125"/>
    </row>
    <row r="19" spans="1:11">
      <c r="A19" s="128" t="s">
        <v>461</v>
      </c>
      <c r="B19" s="149">
        <v>0</v>
      </c>
      <c r="C19" s="161">
        <v>-64007199.509999998</v>
      </c>
      <c r="D19" s="161">
        <v>-62920557.630000003</v>
      </c>
      <c r="E19" s="126"/>
      <c r="F19" s="125"/>
      <c r="G19" s="125"/>
      <c r="H19" s="125"/>
      <c r="I19" s="125"/>
      <c r="J19" s="125"/>
      <c r="K19" s="125"/>
    </row>
    <row r="20" spans="1:11">
      <c r="A20" s="134"/>
      <c r="B20" s="147"/>
      <c r="C20" s="147"/>
      <c r="D20" s="147"/>
      <c r="E20" s="126"/>
      <c r="F20" s="125"/>
      <c r="G20" s="125"/>
      <c r="H20" s="125"/>
      <c r="I20" s="125"/>
      <c r="J20" s="125"/>
      <c r="K20" s="125"/>
    </row>
    <row r="21" spans="1:11">
      <c r="A21" s="130" t="s">
        <v>462</v>
      </c>
      <c r="B21" s="145">
        <v>5.9604644775390625E-8</v>
      </c>
      <c r="C21" s="145">
        <v>14676643.699999973</v>
      </c>
      <c r="D21" s="145">
        <v>19412585.690000013</v>
      </c>
      <c r="E21" s="126"/>
      <c r="F21" s="125"/>
      <c r="G21" s="125"/>
      <c r="H21" s="125"/>
      <c r="I21" s="125"/>
      <c r="J21" s="125"/>
      <c r="K21" s="125"/>
    </row>
    <row r="22" spans="1:11">
      <c r="A22" s="130"/>
      <c r="B22" s="147"/>
      <c r="C22" s="147"/>
      <c r="D22" s="147"/>
      <c r="E22" s="126"/>
      <c r="F22" s="125"/>
      <c r="G22" s="125"/>
      <c r="H22" s="125"/>
      <c r="I22" s="125"/>
      <c r="J22" s="125"/>
      <c r="K22" s="125"/>
    </row>
    <row r="23" spans="1:11">
      <c r="A23" s="130" t="s">
        <v>463</v>
      </c>
      <c r="B23" s="145">
        <v>3182268.0000000596</v>
      </c>
      <c r="C23" s="145">
        <v>16267777.699999973</v>
      </c>
      <c r="D23" s="145">
        <v>20738530.690000013</v>
      </c>
      <c r="E23" s="126"/>
      <c r="F23" s="125"/>
      <c r="G23" s="125"/>
      <c r="H23" s="125"/>
      <c r="I23" s="125"/>
      <c r="J23" s="125"/>
      <c r="K23" s="125"/>
    </row>
    <row r="24" spans="1:11">
      <c r="A24" s="130"/>
      <c r="B24" s="150"/>
      <c r="C24" s="150"/>
      <c r="D24" s="150"/>
      <c r="E24" s="126"/>
      <c r="F24" s="125"/>
      <c r="G24" s="125"/>
      <c r="H24" s="125"/>
      <c r="I24" s="125"/>
      <c r="J24" s="125"/>
      <c r="K24" s="125"/>
    </row>
    <row r="25" spans="1:11" ht="30">
      <c r="A25" s="137" t="s">
        <v>464</v>
      </c>
      <c r="B25" s="145">
        <v>3182268.0000000596</v>
      </c>
      <c r="C25" s="145">
        <v>88445315.059999973</v>
      </c>
      <c r="D25" s="145">
        <v>91736241.050000012</v>
      </c>
      <c r="E25" s="126"/>
      <c r="F25" s="125"/>
      <c r="G25" s="125"/>
      <c r="H25" s="125"/>
      <c r="I25" s="125"/>
      <c r="J25" s="125"/>
      <c r="K25" s="125"/>
    </row>
    <row r="26" spans="1:11">
      <c r="A26" s="138"/>
      <c r="B26" s="151"/>
      <c r="C26" s="151"/>
      <c r="D26" s="151"/>
      <c r="E26" s="126"/>
      <c r="F26" s="125"/>
      <c r="G26" s="125"/>
      <c r="H26" s="125"/>
      <c r="I26" s="125"/>
      <c r="J26" s="125"/>
      <c r="K26" s="125"/>
    </row>
    <row r="27" spans="1:11">
      <c r="A27" s="133"/>
      <c r="B27" s="143"/>
      <c r="C27" s="143"/>
      <c r="D27" s="143"/>
      <c r="E27" s="126"/>
      <c r="F27" s="125"/>
      <c r="G27" s="125"/>
      <c r="H27" s="125"/>
      <c r="I27" s="125"/>
      <c r="J27" s="125"/>
      <c r="K27" s="125"/>
    </row>
    <row r="28" spans="1:11">
      <c r="A28" s="136" t="s">
        <v>465</v>
      </c>
      <c r="B28" s="144" t="s">
        <v>466</v>
      </c>
      <c r="C28" s="144" t="s">
        <v>10</v>
      </c>
      <c r="D28" s="144" t="s">
        <v>92</v>
      </c>
      <c r="E28" s="126"/>
      <c r="F28" s="125"/>
      <c r="G28" s="125"/>
      <c r="H28" s="125"/>
      <c r="I28" s="125"/>
      <c r="J28" s="125"/>
      <c r="K28" s="125"/>
    </row>
    <row r="29" spans="1:11">
      <c r="A29" s="130" t="s">
        <v>467</v>
      </c>
      <c r="B29" s="152">
        <v>1550000</v>
      </c>
      <c r="C29" s="152">
        <v>949264.89</v>
      </c>
      <c r="D29" s="152">
        <v>1214453.8899999999</v>
      </c>
      <c r="E29" s="126"/>
      <c r="F29" s="125"/>
      <c r="G29" s="125"/>
      <c r="H29" s="125"/>
      <c r="I29" s="125"/>
      <c r="J29" s="125"/>
      <c r="K29" s="125"/>
    </row>
    <row r="30" spans="1:11">
      <c r="A30" s="128" t="s">
        <v>468</v>
      </c>
      <c r="B30" s="164">
        <v>0</v>
      </c>
      <c r="C30" s="164">
        <v>0</v>
      </c>
      <c r="D30" s="164">
        <v>0</v>
      </c>
      <c r="E30" s="126"/>
      <c r="F30" s="125"/>
      <c r="G30" s="125"/>
      <c r="H30" s="125"/>
      <c r="I30" s="125"/>
      <c r="J30" s="125"/>
      <c r="K30" s="125"/>
    </row>
    <row r="31" spans="1:11">
      <c r="A31" s="128" t="s">
        <v>469</v>
      </c>
      <c r="B31" s="164">
        <v>1550000</v>
      </c>
      <c r="C31" s="164">
        <v>949264.89</v>
      </c>
      <c r="D31" s="164">
        <v>1214453.8899999999</v>
      </c>
      <c r="E31" s="126"/>
      <c r="F31" s="125"/>
      <c r="G31" s="125"/>
      <c r="H31" s="125"/>
      <c r="I31" s="125"/>
      <c r="J31" s="125"/>
      <c r="K31" s="125"/>
    </row>
    <row r="32" spans="1:11">
      <c r="A32" s="129"/>
      <c r="B32" s="153"/>
      <c r="C32" s="153"/>
      <c r="D32" s="153"/>
      <c r="E32" s="126"/>
      <c r="F32" s="125"/>
      <c r="G32" s="125"/>
      <c r="H32" s="125"/>
      <c r="I32" s="125"/>
      <c r="J32" s="125"/>
      <c r="K32" s="125"/>
    </row>
    <row r="33" spans="1:11">
      <c r="A33" s="130" t="s">
        <v>470</v>
      </c>
      <c r="B33" s="152">
        <v>4732268.0000000596</v>
      </c>
      <c r="C33" s="152">
        <v>89394579.949999973</v>
      </c>
      <c r="D33" s="152">
        <v>92950694.940000013</v>
      </c>
      <c r="E33" s="125"/>
      <c r="F33" s="125"/>
      <c r="G33" s="125"/>
      <c r="H33" s="125"/>
      <c r="I33" s="125"/>
      <c r="J33" s="125"/>
      <c r="K33" s="125"/>
    </row>
    <row r="34" spans="1:11">
      <c r="A34" s="131"/>
      <c r="B34" s="158"/>
      <c r="C34" s="158"/>
      <c r="D34" s="158"/>
      <c r="E34" s="125"/>
      <c r="F34" s="125"/>
      <c r="G34" s="125"/>
      <c r="H34" s="125"/>
      <c r="I34" s="125"/>
      <c r="J34" s="125"/>
      <c r="K34" s="125"/>
    </row>
    <row r="35" spans="1:11">
      <c r="A35" s="133"/>
      <c r="B35" s="143"/>
      <c r="C35" s="143"/>
      <c r="D35" s="143"/>
      <c r="E35" s="125"/>
      <c r="F35" s="125"/>
      <c r="G35" s="125"/>
      <c r="H35" s="125"/>
      <c r="I35" s="125"/>
      <c r="J35" s="125"/>
      <c r="K35" s="125"/>
    </row>
    <row r="36" spans="1:11" ht="30">
      <c r="A36" s="136" t="s">
        <v>465</v>
      </c>
      <c r="B36" s="144" t="s">
        <v>471</v>
      </c>
      <c r="C36" s="144" t="s">
        <v>10</v>
      </c>
      <c r="D36" s="144" t="s">
        <v>450</v>
      </c>
      <c r="E36" s="125"/>
      <c r="F36" s="125"/>
      <c r="G36" s="125"/>
      <c r="H36" s="125"/>
      <c r="I36" s="125"/>
      <c r="J36" s="125"/>
      <c r="K36" s="125"/>
    </row>
    <row r="37" spans="1:11">
      <c r="A37" s="130" t="s">
        <v>472</v>
      </c>
      <c r="B37" s="152">
        <v>0</v>
      </c>
      <c r="C37" s="152">
        <v>0</v>
      </c>
      <c r="D37" s="152">
        <v>0</v>
      </c>
      <c r="E37" s="125"/>
      <c r="F37" s="125"/>
      <c r="G37" s="125"/>
      <c r="H37" s="125"/>
      <c r="I37" s="125"/>
      <c r="J37" s="125"/>
      <c r="K37" s="125"/>
    </row>
    <row r="38" spans="1:11">
      <c r="A38" s="128" t="s">
        <v>473</v>
      </c>
      <c r="B38" s="164">
        <v>0</v>
      </c>
      <c r="C38" s="164">
        <v>0</v>
      </c>
      <c r="D38" s="164">
        <v>0</v>
      </c>
      <c r="E38" s="125"/>
      <c r="F38" s="125"/>
      <c r="G38" s="125"/>
      <c r="H38" s="125"/>
      <c r="I38" s="125"/>
      <c r="J38" s="125"/>
      <c r="K38" s="125"/>
    </row>
    <row r="39" spans="1:11">
      <c r="A39" s="128" t="s">
        <v>474</v>
      </c>
      <c r="B39" s="164">
        <v>0</v>
      </c>
      <c r="C39" s="164">
        <v>0</v>
      </c>
      <c r="D39" s="164">
        <v>0</v>
      </c>
      <c r="E39" s="125"/>
      <c r="F39" s="125"/>
      <c r="G39" s="125"/>
      <c r="H39" s="125"/>
      <c r="I39" s="125"/>
      <c r="J39" s="125"/>
      <c r="K39" s="125"/>
    </row>
    <row r="40" spans="1:11">
      <c r="A40" s="130" t="s">
        <v>475</v>
      </c>
      <c r="B40" s="152">
        <v>3182268</v>
      </c>
      <c r="C40" s="152">
        <v>1591134</v>
      </c>
      <c r="D40" s="152">
        <v>1325945</v>
      </c>
      <c r="E40" s="125"/>
      <c r="F40" s="125"/>
      <c r="G40" s="125"/>
      <c r="H40" s="125"/>
      <c r="I40" s="125"/>
      <c r="J40" s="125"/>
      <c r="K40" s="125"/>
    </row>
    <row r="41" spans="1:11">
      <c r="A41" s="128" t="s">
        <v>476</v>
      </c>
      <c r="B41" s="164">
        <v>0</v>
      </c>
      <c r="C41" s="164">
        <v>0</v>
      </c>
      <c r="D41" s="164">
        <v>0</v>
      </c>
      <c r="E41" s="125"/>
      <c r="F41" s="125"/>
      <c r="G41" s="125"/>
      <c r="H41" s="125"/>
      <c r="I41" s="125"/>
      <c r="J41" s="125"/>
      <c r="K41" s="125"/>
    </row>
    <row r="42" spans="1:11">
      <c r="A42" s="128" t="s">
        <v>477</v>
      </c>
      <c r="B42" s="164">
        <v>3182268</v>
      </c>
      <c r="C42" s="164">
        <v>1591134</v>
      </c>
      <c r="D42" s="164">
        <v>1325945</v>
      </c>
      <c r="E42" s="125"/>
      <c r="F42" s="125"/>
      <c r="G42" s="125"/>
      <c r="H42" s="125"/>
      <c r="I42" s="125"/>
      <c r="J42" s="125"/>
      <c r="K42" s="125"/>
    </row>
    <row r="43" spans="1:11">
      <c r="A43" s="129"/>
      <c r="B43" s="153"/>
      <c r="C43" s="153"/>
      <c r="D43" s="153"/>
      <c r="E43" s="125"/>
      <c r="F43" s="125"/>
      <c r="G43" s="125"/>
      <c r="H43" s="125"/>
      <c r="I43" s="125"/>
      <c r="J43" s="125"/>
      <c r="K43" s="125"/>
    </row>
    <row r="44" spans="1:11">
      <c r="A44" s="130" t="s">
        <v>478</v>
      </c>
      <c r="B44" s="152">
        <v>-3182268</v>
      </c>
      <c r="C44" s="152">
        <v>-1591134</v>
      </c>
      <c r="D44" s="152">
        <v>-1325945</v>
      </c>
      <c r="E44" s="125"/>
      <c r="F44" s="125"/>
      <c r="G44" s="125"/>
      <c r="H44" s="125"/>
      <c r="I44" s="125"/>
      <c r="J44" s="125"/>
      <c r="K44" s="125"/>
    </row>
    <row r="45" spans="1:11">
      <c r="A45" s="142"/>
      <c r="B45" s="159"/>
      <c r="C45" s="159"/>
      <c r="D45" s="159"/>
      <c r="E45" s="125"/>
      <c r="F45" s="125"/>
      <c r="G45" s="125"/>
      <c r="H45" s="125"/>
      <c r="I45" s="125"/>
      <c r="J45" s="125"/>
      <c r="K45" s="125"/>
    </row>
    <row r="46" spans="1:11">
      <c r="A46" s="126"/>
      <c r="B46" s="143"/>
      <c r="C46" s="143"/>
      <c r="D46" s="143"/>
      <c r="E46" s="125"/>
      <c r="F46" s="125"/>
      <c r="G46" s="125"/>
      <c r="H46" s="125"/>
      <c r="I46" s="125"/>
      <c r="J46" s="125"/>
      <c r="K46" s="125"/>
    </row>
    <row r="47" spans="1:11" ht="30">
      <c r="A47" s="136" t="s">
        <v>465</v>
      </c>
      <c r="B47" s="144" t="s">
        <v>471</v>
      </c>
      <c r="C47" s="144" t="s">
        <v>10</v>
      </c>
      <c r="D47" s="144" t="s">
        <v>450</v>
      </c>
      <c r="E47" s="125"/>
      <c r="F47" s="125"/>
      <c r="G47" s="125"/>
      <c r="H47" s="125"/>
      <c r="I47" s="125"/>
      <c r="J47" s="125"/>
      <c r="K47" s="125"/>
    </row>
    <row r="48" spans="1:11">
      <c r="A48" s="139" t="s">
        <v>479</v>
      </c>
      <c r="B48" s="162">
        <v>358828769.77999997</v>
      </c>
      <c r="C48" s="162">
        <v>241046365.75</v>
      </c>
      <c r="D48" s="162">
        <v>238318070.97</v>
      </c>
      <c r="E48" s="125"/>
      <c r="F48" s="125"/>
      <c r="G48" s="125"/>
      <c r="H48" s="125"/>
      <c r="I48" s="125"/>
      <c r="J48" s="125"/>
      <c r="K48" s="125"/>
    </row>
    <row r="49" spans="1:11" ht="30">
      <c r="A49" s="140" t="s">
        <v>480</v>
      </c>
      <c r="B49" s="152">
        <v>0</v>
      </c>
      <c r="C49" s="152">
        <v>0</v>
      </c>
      <c r="D49" s="152">
        <v>0</v>
      </c>
      <c r="E49" s="125"/>
      <c r="F49" s="125"/>
      <c r="G49" s="125"/>
      <c r="H49" s="125"/>
      <c r="I49" s="125"/>
      <c r="J49" s="125"/>
      <c r="K49" s="125"/>
    </row>
    <row r="50" spans="1:11">
      <c r="A50" s="141" t="s">
        <v>473</v>
      </c>
      <c r="B50" s="164">
        <v>0</v>
      </c>
      <c r="C50" s="164">
        <v>0</v>
      </c>
      <c r="D50" s="164">
        <v>0</v>
      </c>
      <c r="E50" s="125"/>
      <c r="F50" s="125"/>
      <c r="G50" s="125"/>
      <c r="H50" s="125"/>
      <c r="I50" s="125"/>
      <c r="J50" s="125"/>
      <c r="K50" s="125"/>
    </row>
    <row r="51" spans="1:11">
      <c r="A51" s="141" t="s">
        <v>476</v>
      </c>
      <c r="B51" s="164">
        <v>0</v>
      </c>
      <c r="C51" s="164">
        <v>0</v>
      </c>
      <c r="D51" s="164">
        <v>0</v>
      </c>
      <c r="E51" s="125"/>
      <c r="F51" s="125"/>
      <c r="G51" s="125"/>
      <c r="H51" s="125"/>
      <c r="I51" s="125"/>
      <c r="J51" s="125"/>
      <c r="K51" s="125"/>
    </row>
    <row r="52" spans="1:11">
      <c r="A52" s="129"/>
      <c r="B52" s="153"/>
      <c r="C52" s="153"/>
      <c r="D52" s="153"/>
      <c r="E52" s="125"/>
      <c r="F52" s="125"/>
      <c r="G52" s="125"/>
      <c r="H52" s="125"/>
      <c r="I52" s="125"/>
      <c r="J52" s="125"/>
      <c r="K52" s="125"/>
    </row>
    <row r="53" spans="1:11">
      <c r="A53" s="128" t="s">
        <v>457</v>
      </c>
      <c r="B53" s="164">
        <v>358828769.77999997</v>
      </c>
      <c r="C53" s="164">
        <v>158416249.58000001</v>
      </c>
      <c r="D53" s="164">
        <v>154796238.55000001</v>
      </c>
      <c r="E53" s="125"/>
      <c r="F53" s="125"/>
      <c r="G53" s="125"/>
      <c r="H53" s="125"/>
      <c r="I53" s="125"/>
      <c r="J53" s="125"/>
      <c r="K53" s="125"/>
    </row>
    <row r="54" spans="1:11">
      <c r="A54" s="129"/>
      <c r="B54" s="153"/>
      <c r="C54" s="153"/>
      <c r="D54" s="153"/>
      <c r="E54" s="125"/>
      <c r="F54" s="125"/>
      <c r="G54" s="125"/>
      <c r="H54" s="125"/>
      <c r="I54" s="125"/>
      <c r="J54" s="125"/>
      <c r="K54" s="125"/>
    </row>
    <row r="55" spans="1:11">
      <c r="A55" s="128" t="s">
        <v>460</v>
      </c>
      <c r="B55" s="154"/>
      <c r="C55" s="164">
        <v>-8170337.8499999996</v>
      </c>
      <c r="D55" s="164">
        <v>-8077152.7300000004</v>
      </c>
      <c r="E55" s="125"/>
      <c r="F55" s="125"/>
      <c r="G55" s="125"/>
      <c r="H55" s="125"/>
      <c r="I55" s="125"/>
      <c r="J55" s="125"/>
      <c r="K55" s="125"/>
    </row>
    <row r="56" spans="1:11">
      <c r="A56" s="129"/>
      <c r="B56" s="153"/>
      <c r="C56" s="153"/>
      <c r="D56" s="153"/>
      <c r="E56" s="125"/>
      <c r="F56" s="125"/>
      <c r="G56" s="125"/>
      <c r="H56" s="125"/>
      <c r="I56" s="125"/>
      <c r="J56" s="125"/>
      <c r="K56" s="125"/>
    </row>
    <row r="57" spans="1:11" ht="30">
      <c r="A57" s="137" t="s">
        <v>481</v>
      </c>
      <c r="B57" s="152">
        <v>0</v>
      </c>
      <c r="C57" s="152">
        <v>74459778.319999993</v>
      </c>
      <c r="D57" s="152">
        <v>75444679.689999983</v>
      </c>
      <c r="E57" s="125"/>
      <c r="F57" s="125"/>
      <c r="G57" s="125"/>
      <c r="H57" s="125"/>
      <c r="I57" s="125"/>
      <c r="J57" s="125"/>
      <c r="K57" s="125"/>
    </row>
    <row r="58" spans="1:11">
      <c r="A58" s="132"/>
      <c r="B58" s="155"/>
      <c r="C58" s="155"/>
      <c r="D58" s="155"/>
      <c r="E58" s="125"/>
      <c r="F58" s="125"/>
      <c r="G58" s="125"/>
      <c r="H58" s="125"/>
      <c r="I58" s="125"/>
      <c r="J58" s="125"/>
      <c r="K58" s="125"/>
    </row>
    <row r="59" spans="1:11">
      <c r="A59" s="137" t="s">
        <v>482</v>
      </c>
      <c r="B59" s="152">
        <v>0</v>
      </c>
      <c r="C59" s="152">
        <v>74459778.319999993</v>
      </c>
      <c r="D59" s="152">
        <v>75444679.689999983</v>
      </c>
      <c r="E59" s="125"/>
      <c r="F59" s="125"/>
      <c r="G59" s="125"/>
      <c r="H59" s="125"/>
      <c r="I59" s="125"/>
      <c r="J59" s="125"/>
      <c r="K59" s="125"/>
    </row>
    <row r="60" spans="1:11">
      <c r="A60" s="131"/>
      <c r="B60" s="159"/>
      <c r="C60" s="159"/>
      <c r="D60" s="159"/>
      <c r="E60" s="125"/>
      <c r="F60" s="125"/>
      <c r="G60" s="125"/>
      <c r="H60" s="125"/>
      <c r="I60" s="125"/>
      <c r="J60" s="125"/>
      <c r="K60" s="125"/>
    </row>
    <row r="61" spans="1:11">
      <c r="A61" s="126"/>
      <c r="B61" s="160"/>
      <c r="C61" s="160"/>
      <c r="D61" s="160"/>
      <c r="E61" s="125"/>
      <c r="F61" s="125"/>
      <c r="G61" s="125"/>
      <c r="H61" s="125"/>
      <c r="I61" s="125"/>
      <c r="J61" s="125"/>
      <c r="K61" s="125"/>
    </row>
    <row r="62" spans="1:11" ht="30">
      <c r="A62" s="136" t="s">
        <v>465</v>
      </c>
      <c r="B62" s="144" t="s">
        <v>471</v>
      </c>
      <c r="C62" s="144" t="s">
        <v>10</v>
      </c>
      <c r="D62" s="144" t="s">
        <v>450</v>
      </c>
      <c r="E62" s="125"/>
      <c r="F62" s="125"/>
      <c r="G62" s="125"/>
      <c r="H62" s="125"/>
      <c r="I62" s="125"/>
      <c r="J62" s="125"/>
      <c r="K62" s="125"/>
    </row>
    <row r="63" spans="1:11">
      <c r="A63" s="139" t="s">
        <v>453</v>
      </c>
      <c r="B63" s="163">
        <v>136282864.83000001</v>
      </c>
      <c r="C63" s="163">
        <v>103861829.89</v>
      </c>
      <c r="D63" s="163">
        <v>103861829.89</v>
      </c>
      <c r="E63" s="125"/>
      <c r="F63" s="125"/>
      <c r="G63" s="125"/>
      <c r="H63" s="125"/>
      <c r="I63" s="125"/>
      <c r="J63" s="125"/>
      <c r="K63" s="125"/>
    </row>
    <row r="64" spans="1:11" ht="30">
      <c r="A64" s="140" t="s">
        <v>483</v>
      </c>
      <c r="B64" s="145">
        <v>-3182268</v>
      </c>
      <c r="C64" s="145">
        <v>-1591134</v>
      </c>
      <c r="D64" s="145">
        <v>-1325945</v>
      </c>
      <c r="E64" s="125"/>
      <c r="F64" s="125"/>
      <c r="G64" s="125"/>
      <c r="H64" s="125"/>
      <c r="I64" s="125"/>
      <c r="J64" s="125"/>
      <c r="K64" s="125"/>
    </row>
    <row r="65" spans="1:11">
      <c r="A65" s="141" t="s">
        <v>474</v>
      </c>
      <c r="B65" s="161">
        <v>0</v>
      </c>
      <c r="C65" s="161">
        <v>0</v>
      </c>
      <c r="D65" s="161">
        <v>0</v>
      </c>
      <c r="E65" s="125"/>
      <c r="F65" s="125"/>
      <c r="G65" s="125"/>
      <c r="H65" s="125"/>
      <c r="I65" s="125"/>
      <c r="J65" s="125"/>
      <c r="K65" s="125"/>
    </row>
    <row r="66" spans="1:11">
      <c r="A66" s="141" t="s">
        <v>477</v>
      </c>
      <c r="B66" s="161">
        <v>3182268</v>
      </c>
      <c r="C66" s="161">
        <v>1591134</v>
      </c>
      <c r="D66" s="161">
        <v>1325945</v>
      </c>
      <c r="E66" s="125"/>
      <c r="F66" s="125"/>
      <c r="G66" s="125"/>
      <c r="H66" s="125"/>
      <c r="I66" s="125"/>
      <c r="J66" s="125"/>
      <c r="K66" s="125"/>
    </row>
    <row r="67" spans="1:11">
      <c r="A67" s="129"/>
      <c r="B67" s="147"/>
      <c r="C67" s="147"/>
      <c r="D67" s="147"/>
      <c r="E67" s="125"/>
      <c r="F67" s="125"/>
      <c r="G67" s="125"/>
      <c r="H67" s="125"/>
      <c r="I67" s="125"/>
      <c r="J67" s="125"/>
      <c r="K67" s="125"/>
    </row>
    <row r="68" spans="1:11">
      <c r="A68" s="128" t="s">
        <v>484</v>
      </c>
      <c r="B68" s="161">
        <v>133100596.83</v>
      </c>
      <c r="C68" s="161">
        <v>98046631</v>
      </c>
      <c r="D68" s="161">
        <v>95647421.260000005</v>
      </c>
      <c r="E68" s="125"/>
      <c r="F68" s="125"/>
      <c r="G68" s="125"/>
      <c r="H68" s="125"/>
      <c r="I68" s="125"/>
      <c r="J68" s="125"/>
      <c r="K68" s="125"/>
    </row>
    <row r="69" spans="1:11">
      <c r="A69" s="129"/>
      <c r="B69" s="147"/>
      <c r="C69" s="147"/>
      <c r="D69" s="147"/>
      <c r="E69" s="125"/>
      <c r="F69" s="125"/>
      <c r="G69" s="125"/>
      <c r="H69" s="125"/>
      <c r="I69" s="125"/>
      <c r="J69" s="125"/>
      <c r="K69" s="125"/>
    </row>
    <row r="70" spans="1:11">
      <c r="A70" s="128" t="s">
        <v>461</v>
      </c>
      <c r="B70" s="156">
        <v>0</v>
      </c>
      <c r="C70" s="161">
        <v>-64007199.509999998</v>
      </c>
      <c r="D70" s="161">
        <v>-62920557.630000003</v>
      </c>
      <c r="E70" s="125"/>
      <c r="F70" s="125"/>
      <c r="G70" s="125"/>
      <c r="H70" s="125"/>
      <c r="I70" s="125"/>
      <c r="J70" s="125"/>
      <c r="K70" s="125"/>
    </row>
    <row r="71" spans="1:11">
      <c r="A71" s="129"/>
      <c r="B71" s="147"/>
      <c r="C71" s="147"/>
      <c r="D71" s="147"/>
      <c r="E71" s="125"/>
      <c r="F71" s="125"/>
      <c r="G71" s="125"/>
      <c r="H71" s="125"/>
      <c r="I71" s="125"/>
      <c r="J71" s="125"/>
      <c r="K71" s="125"/>
    </row>
    <row r="72" spans="1:11" ht="30">
      <c r="A72" s="137" t="s">
        <v>485</v>
      </c>
      <c r="B72" s="145">
        <v>1.4901161193847656E-8</v>
      </c>
      <c r="C72" s="145">
        <v>-59783134.619999997</v>
      </c>
      <c r="D72" s="145">
        <v>-56032094.000000007</v>
      </c>
      <c r="E72" s="125"/>
      <c r="F72" s="125"/>
      <c r="G72" s="125"/>
      <c r="H72" s="125"/>
      <c r="I72" s="125"/>
      <c r="J72" s="125"/>
      <c r="K72" s="125"/>
    </row>
    <row r="73" spans="1:11">
      <c r="A73" s="129"/>
      <c r="B73" s="147"/>
      <c r="C73" s="147"/>
      <c r="D73" s="147"/>
      <c r="E73" s="125"/>
      <c r="F73" s="125"/>
      <c r="G73" s="125"/>
      <c r="H73" s="125"/>
      <c r="I73" s="125"/>
      <c r="J73" s="125"/>
      <c r="K73" s="125"/>
    </row>
    <row r="74" spans="1:11" ht="30">
      <c r="A74" s="137" t="s">
        <v>486</v>
      </c>
      <c r="B74" s="145">
        <v>3182268.0000000149</v>
      </c>
      <c r="C74" s="145">
        <v>-58192000.619999997</v>
      </c>
      <c r="D74" s="145">
        <v>-54706149.000000007</v>
      </c>
      <c r="E74" s="125"/>
      <c r="F74" s="125"/>
      <c r="G74" s="125"/>
      <c r="H74" s="125"/>
      <c r="I74" s="125"/>
      <c r="J74" s="125"/>
      <c r="K74" s="125"/>
    </row>
    <row r="75" spans="1:11">
      <c r="A75" s="131"/>
      <c r="B75" s="157"/>
      <c r="C75" s="157"/>
      <c r="D75" s="157"/>
      <c r="E75" s="125"/>
      <c r="F75" s="125"/>
      <c r="G75" s="125"/>
      <c r="H75" s="125"/>
      <c r="I75" s="125"/>
      <c r="J75" s="125"/>
      <c r="K75" s="125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="85" zoomScaleNormal="85" workbookViewId="0">
      <selection activeCell="F70" sqref="F70"/>
    </sheetView>
  </sheetViews>
  <sheetFormatPr baseColWidth="10" defaultRowHeight="15"/>
  <cols>
    <col min="1" max="1" width="84.5703125" bestFit="1" customWidth="1"/>
    <col min="2" max="2" width="13.7109375" bestFit="1" customWidth="1"/>
    <col min="3" max="3" width="12.7109375" bestFit="1" customWidth="1"/>
    <col min="4" max="6" width="13.7109375" bestFit="1" customWidth="1"/>
    <col min="7" max="7" width="14.42578125" bestFit="1" customWidth="1"/>
  </cols>
  <sheetData>
    <row r="1" spans="1:8" ht="21">
      <c r="A1" s="182" t="s">
        <v>377</v>
      </c>
      <c r="B1" s="182"/>
      <c r="C1" s="182"/>
      <c r="D1" s="182"/>
      <c r="E1" s="182"/>
      <c r="F1" s="182"/>
      <c r="G1" s="182"/>
      <c r="H1" s="109"/>
    </row>
    <row r="2" spans="1:8">
      <c r="A2" s="166" t="s">
        <v>331</v>
      </c>
      <c r="B2" s="167"/>
      <c r="C2" s="167"/>
      <c r="D2" s="167"/>
      <c r="E2" s="167"/>
      <c r="F2" s="167"/>
      <c r="G2" s="168"/>
      <c r="H2" s="96"/>
    </row>
    <row r="3" spans="1:8">
      <c r="A3" s="169" t="s">
        <v>378</v>
      </c>
      <c r="B3" s="170"/>
      <c r="C3" s="170"/>
      <c r="D3" s="170"/>
      <c r="E3" s="170"/>
      <c r="F3" s="170"/>
      <c r="G3" s="171"/>
      <c r="H3" s="96"/>
    </row>
    <row r="4" spans="1:8">
      <c r="A4" s="172" t="s">
        <v>332</v>
      </c>
      <c r="B4" s="173"/>
      <c r="C4" s="173"/>
      <c r="D4" s="173"/>
      <c r="E4" s="173"/>
      <c r="F4" s="173"/>
      <c r="G4" s="174"/>
      <c r="H4" s="96"/>
    </row>
    <row r="5" spans="1:8">
      <c r="A5" s="175" t="s">
        <v>3</v>
      </c>
      <c r="B5" s="176"/>
      <c r="C5" s="176"/>
      <c r="D5" s="176"/>
      <c r="E5" s="176"/>
      <c r="F5" s="176"/>
      <c r="G5" s="177"/>
      <c r="H5" s="96"/>
    </row>
    <row r="6" spans="1:8">
      <c r="A6" s="179" t="s">
        <v>379</v>
      </c>
      <c r="B6" s="181" t="s">
        <v>380</v>
      </c>
      <c r="C6" s="181"/>
      <c r="D6" s="181"/>
      <c r="E6" s="181"/>
      <c r="F6" s="181"/>
      <c r="G6" s="181" t="s">
        <v>381</v>
      </c>
      <c r="H6" s="96"/>
    </row>
    <row r="7" spans="1:8" ht="60">
      <c r="A7" s="180"/>
      <c r="B7" s="100" t="s">
        <v>382</v>
      </c>
      <c r="C7" s="99" t="s">
        <v>90</v>
      </c>
      <c r="D7" s="100" t="s">
        <v>91</v>
      </c>
      <c r="E7" s="100" t="s">
        <v>10</v>
      </c>
      <c r="F7" s="100" t="s">
        <v>383</v>
      </c>
      <c r="G7" s="181"/>
      <c r="H7" s="96"/>
    </row>
    <row r="8" spans="1:8">
      <c r="A8" s="102" t="s">
        <v>384</v>
      </c>
      <c r="B8" s="113"/>
      <c r="C8" s="113"/>
      <c r="D8" s="113"/>
      <c r="E8" s="113"/>
      <c r="F8" s="113"/>
      <c r="G8" s="113"/>
      <c r="H8" s="96"/>
    </row>
    <row r="9" spans="1:8">
      <c r="A9" s="103" t="s">
        <v>385</v>
      </c>
      <c r="B9" s="121">
        <v>80382500</v>
      </c>
      <c r="C9" s="121">
        <v>4412040</v>
      </c>
      <c r="D9" s="114">
        <v>84794540</v>
      </c>
      <c r="E9" s="121">
        <v>76839879.980000004</v>
      </c>
      <c r="F9" s="121">
        <v>74384854.180000007</v>
      </c>
      <c r="G9" s="114">
        <v>-5997645.8199999928</v>
      </c>
      <c r="H9" s="97"/>
    </row>
    <row r="10" spans="1:8">
      <c r="A10" s="103" t="s">
        <v>386</v>
      </c>
      <c r="B10" s="121">
        <v>0</v>
      </c>
      <c r="C10" s="121">
        <v>0</v>
      </c>
      <c r="D10" s="114">
        <v>0</v>
      </c>
      <c r="E10" s="121">
        <v>0</v>
      </c>
      <c r="F10" s="121">
        <v>0</v>
      </c>
      <c r="G10" s="114">
        <v>0</v>
      </c>
      <c r="H10" s="96"/>
    </row>
    <row r="11" spans="1:8">
      <c r="A11" s="103" t="s">
        <v>387</v>
      </c>
      <c r="B11" s="121">
        <v>491000</v>
      </c>
      <c r="C11" s="121">
        <v>0</v>
      </c>
      <c r="D11" s="114">
        <v>491000</v>
      </c>
      <c r="E11" s="121">
        <v>48126</v>
      </c>
      <c r="F11" s="121">
        <v>50662</v>
      </c>
      <c r="G11" s="114">
        <v>-440338</v>
      </c>
      <c r="H11" s="96"/>
    </row>
    <row r="12" spans="1:8">
      <c r="A12" s="103" t="s">
        <v>388</v>
      </c>
      <c r="B12" s="121">
        <v>49984200</v>
      </c>
      <c r="C12" s="121">
        <v>1140000</v>
      </c>
      <c r="D12" s="114">
        <v>51124200</v>
      </c>
      <c r="E12" s="121">
        <v>23123413.48</v>
      </c>
      <c r="F12" s="121">
        <v>22876498.949999999</v>
      </c>
      <c r="G12" s="114">
        <v>-27107701.050000001</v>
      </c>
      <c r="H12" s="96"/>
    </row>
    <row r="13" spans="1:8">
      <c r="A13" s="103" t="s">
        <v>389</v>
      </c>
      <c r="B13" s="121">
        <v>2348500</v>
      </c>
      <c r="C13" s="121">
        <v>0</v>
      </c>
      <c r="D13" s="114">
        <v>2348500</v>
      </c>
      <c r="E13" s="121">
        <v>4308113.78</v>
      </c>
      <c r="F13" s="121">
        <v>4308444.33</v>
      </c>
      <c r="G13" s="114">
        <v>1959944.33</v>
      </c>
      <c r="H13" s="96"/>
    </row>
    <row r="14" spans="1:8">
      <c r="A14" s="103" t="s">
        <v>390</v>
      </c>
      <c r="B14" s="121">
        <v>6493500</v>
      </c>
      <c r="C14" s="121">
        <v>0</v>
      </c>
      <c r="D14" s="114">
        <v>6493500</v>
      </c>
      <c r="E14" s="121">
        <v>3147061.34</v>
      </c>
      <c r="F14" s="121">
        <v>3117840.34</v>
      </c>
      <c r="G14" s="114">
        <v>-3375659.66</v>
      </c>
      <c r="H14" s="96"/>
    </row>
    <row r="15" spans="1:8">
      <c r="A15" s="103" t="s">
        <v>391</v>
      </c>
      <c r="B15" s="121">
        <v>0</v>
      </c>
      <c r="C15" s="121">
        <v>0</v>
      </c>
      <c r="D15" s="114">
        <v>0</v>
      </c>
      <c r="E15" s="121">
        <v>0</v>
      </c>
      <c r="F15" s="121">
        <v>0</v>
      </c>
      <c r="G15" s="114">
        <v>0</v>
      </c>
      <c r="H15" s="96"/>
    </row>
    <row r="16" spans="1:8">
      <c r="A16" s="98" t="s">
        <v>392</v>
      </c>
      <c r="B16" s="114">
        <v>217072681.28</v>
      </c>
      <c r="C16" s="114">
        <v>40531441.720000006</v>
      </c>
      <c r="D16" s="114">
        <v>257604123</v>
      </c>
      <c r="E16" s="114">
        <v>130722009.18000001</v>
      </c>
      <c r="F16" s="114">
        <v>130722009.18000001</v>
      </c>
      <c r="G16" s="114">
        <v>-86350672.099999994</v>
      </c>
      <c r="H16" s="96"/>
    </row>
    <row r="17" spans="1:7">
      <c r="A17" s="107" t="s">
        <v>393</v>
      </c>
      <c r="B17" s="121">
        <v>136824683.97</v>
      </c>
      <c r="C17" s="121">
        <v>26834330.030000001</v>
      </c>
      <c r="D17" s="114">
        <v>163659014</v>
      </c>
      <c r="E17" s="121">
        <v>81880965.329999998</v>
      </c>
      <c r="F17" s="121">
        <v>81880965.329999998</v>
      </c>
      <c r="G17" s="114">
        <v>-54943718.640000001</v>
      </c>
    </row>
    <row r="18" spans="1:7">
      <c r="A18" s="107" t="s">
        <v>394</v>
      </c>
      <c r="B18" s="121">
        <v>40528173.229999997</v>
      </c>
      <c r="C18" s="121">
        <v>7628211.7699999996</v>
      </c>
      <c r="D18" s="114">
        <v>48156385</v>
      </c>
      <c r="E18" s="121">
        <v>20737479.27</v>
      </c>
      <c r="F18" s="121">
        <v>20737479.27</v>
      </c>
      <c r="G18" s="114">
        <v>-19790693.959999997</v>
      </c>
    </row>
    <row r="19" spans="1:7">
      <c r="A19" s="107" t="s">
        <v>395</v>
      </c>
      <c r="B19" s="121">
        <v>11974637.859999999</v>
      </c>
      <c r="C19" s="121">
        <v>4043958.14</v>
      </c>
      <c r="D19" s="114">
        <v>16018596</v>
      </c>
      <c r="E19" s="121">
        <v>11482270.65</v>
      </c>
      <c r="F19" s="121">
        <v>11482270.65</v>
      </c>
      <c r="G19" s="114">
        <v>-492367.20999999903</v>
      </c>
    </row>
    <row r="20" spans="1:7">
      <c r="A20" s="107" t="s">
        <v>396</v>
      </c>
      <c r="B20" s="114">
        <v>0</v>
      </c>
      <c r="C20" s="114">
        <v>0</v>
      </c>
      <c r="D20" s="114">
        <v>0</v>
      </c>
      <c r="E20" s="114">
        <v>0</v>
      </c>
      <c r="F20" s="114">
        <v>0</v>
      </c>
      <c r="G20" s="114">
        <v>0</v>
      </c>
    </row>
    <row r="21" spans="1:7">
      <c r="A21" s="107" t="s">
        <v>397</v>
      </c>
      <c r="B21" s="114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</row>
    <row r="22" spans="1:7">
      <c r="A22" s="107" t="s">
        <v>398</v>
      </c>
      <c r="B22" s="121">
        <v>2381235.37</v>
      </c>
      <c r="C22" s="121">
        <v>792141.63</v>
      </c>
      <c r="D22" s="114">
        <v>3173377</v>
      </c>
      <c r="E22" s="121">
        <v>3392133.93</v>
      </c>
      <c r="F22" s="121">
        <v>3392133.93</v>
      </c>
      <c r="G22" s="114">
        <v>1010898.56</v>
      </c>
    </row>
    <row r="23" spans="1:7">
      <c r="A23" s="107" t="s">
        <v>399</v>
      </c>
      <c r="B23" s="114">
        <v>0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</row>
    <row r="24" spans="1:7">
      <c r="A24" s="107" t="s">
        <v>400</v>
      </c>
      <c r="B24" s="114">
        <v>0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</row>
    <row r="25" spans="1:7">
      <c r="A25" s="107" t="s">
        <v>401</v>
      </c>
      <c r="B25" s="121">
        <v>3042875.44</v>
      </c>
      <c r="C25" s="121">
        <v>855174.56</v>
      </c>
      <c r="D25" s="114">
        <v>3898050</v>
      </c>
      <c r="E25" s="121">
        <v>0</v>
      </c>
      <c r="F25" s="121">
        <v>0</v>
      </c>
      <c r="G25" s="114">
        <v>-3042875.44</v>
      </c>
    </row>
    <row r="26" spans="1:7">
      <c r="A26" s="107" t="s">
        <v>402</v>
      </c>
      <c r="B26" s="121">
        <v>22321075.41</v>
      </c>
      <c r="C26" s="121">
        <v>377625.59</v>
      </c>
      <c r="D26" s="114">
        <v>22698701</v>
      </c>
      <c r="E26" s="121">
        <v>13229160</v>
      </c>
      <c r="F26" s="121">
        <v>13229160</v>
      </c>
      <c r="G26" s="114">
        <v>-9091915.4100000001</v>
      </c>
    </row>
    <row r="27" spans="1:7">
      <c r="A27" s="107" t="s">
        <v>403</v>
      </c>
      <c r="B27" s="121">
        <v>0</v>
      </c>
      <c r="C27" s="121">
        <v>0</v>
      </c>
      <c r="D27" s="114">
        <v>0</v>
      </c>
      <c r="E27" s="121">
        <v>0</v>
      </c>
      <c r="F27" s="121">
        <v>0</v>
      </c>
      <c r="G27" s="114">
        <v>0</v>
      </c>
    </row>
    <row r="28" spans="1:7">
      <c r="A28" s="103" t="s">
        <v>404</v>
      </c>
      <c r="B28" s="114">
        <v>1699073.58</v>
      </c>
      <c r="C28" s="114">
        <v>2454181.42</v>
      </c>
      <c r="D28" s="114">
        <v>4153255</v>
      </c>
      <c r="E28" s="114">
        <v>2250004.27</v>
      </c>
      <c r="F28" s="114">
        <v>2250004.27</v>
      </c>
      <c r="G28" s="114">
        <v>550930.68999999994</v>
      </c>
    </row>
    <row r="29" spans="1:7">
      <c r="A29" s="107" t="s">
        <v>405</v>
      </c>
      <c r="B29" s="121">
        <v>7435.57</v>
      </c>
      <c r="C29" s="121">
        <v>-7435.57</v>
      </c>
      <c r="D29" s="114">
        <v>0</v>
      </c>
      <c r="E29" s="121">
        <v>13898.85</v>
      </c>
      <c r="F29" s="121">
        <v>13898.85</v>
      </c>
      <c r="G29" s="114">
        <v>6463.2800000000007</v>
      </c>
    </row>
    <row r="30" spans="1:7">
      <c r="A30" s="107" t="s">
        <v>406</v>
      </c>
      <c r="B30" s="121">
        <v>378455.99</v>
      </c>
      <c r="C30" s="121">
        <v>57682.01</v>
      </c>
      <c r="D30" s="114">
        <v>436138</v>
      </c>
      <c r="E30" s="121">
        <v>0</v>
      </c>
      <c r="F30" s="121">
        <v>0</v>
      </c>
      <c r="G30" s="114">
        <v>-378455.99</v>
      </c>
    </row>
    <row r="31" spans="1:7">
      <c r="A31" s="107" t="s">
        <v>407</v>
      </c>
      <c r="B31" s="121">
        <v>1233314.79</v>
      </c>
      <c r="C31" s="121">
        <v>1304070.21</v>
      </c>
      <c r="D31" s="114">
        <v>2537385</v>
      </c>
      <c r="E31" s="121">
        <v>1702800.98</v>
      </c>
      <c r="F31" s="121">
        <v>1702800.98</v>
      </c>
      <c r="G31" s="114">
        <v>469486.18999999994</v>
      </c>
    </row>
    <row r="32" spans="1:7">
      <c r="A32" s="107" t="s">
        <v>408</v>
      </c>
      <c r="B32" s="114">
        <v>0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</row>
    <row r="33" spans="1:8">
      <c r="A33" s="107" t="s">
        <v>409</v>
      </c>
      <c r="B33" s="121">
        <v>79867.23</v>
      </c>
      <c r="C33" s="121">
        <v>1099864.77</v>
      </c>
      <c r="D33" s="114">
        <v>1179732</v>
      </c>
      <c r="E33" s="121">
        <v>533304.43999999994</v>
      </c>
      <c r="F33" s="121">
        <v>533304.43999999994</v>
      </c>
      <c r="G33" s="114">
        <v>453437.20999999996</v>
      </c>
      <c r="H33" s="96"/>
    </row>
    <row r="34" spans="1:8">
      <c r="A34" s="103" t="s">
        <v>410</v>
      </c>
      <c r="B34" s="121">
        <v>357314.92</v>
      </c>
      <c r="C34" s="121">
        <v>-25641.919999999998</v>
      </c>
      <c r="D34" s="114">
        <v>331673</v>
      </c>
      <c r="E34" s="121">
        <v>175692.65</v>
      </c>
      <c r="F34" s="121">
        <v>175692.65</v>
      </c>
      <c r="G34" s="114">
        <v>-181622.27</v>
      </c>
      <c r="H34" s="96"/>
    </row>
    <row r="35" spans="1:8">
      <c r="A35" s="103" t="s">
        <v>411</v>
      </c>
      <c r="B35" s="114">
        <v>0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96"/>
    </row>
    <row r="36" spans="1:8">
      <c r="A36" s="107" t="s">
        <v>412</v>
      </c>
      <c r="B36" s="121">
        <v>0</v>
      </c>
      <c r="C36" s="121">
        <v>0</v>
      </c>
      <c r="D36" s="114">
        <v>0</v>
      </c>
      <c r="E36" s="121">
        <v>0</v>
      </c>
      <c r="F36" s="121">
        <v>0</v>
      </c>
      <c r="G36" s="114">
        <v>0</v>
      </c>
      <c r="H36" s="96"/>
    </row>
    <row r="37" spans="1:8">
      <c r="A37" s="103" t="s">
        <v>413</v>
      </c>
      <c r="B37" s="114">
        <v>0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96"/>
    </row>
    <row r="38" spans="1:8">
      <c r="A38" s="107" t="s">
        <v>414</v>
      </c>
      <c r="B38" s="114">
        <v>0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96"/>
    </row>
    <row r="39" spans="1:8">
      <c r="A39" s="107" t="s">
        <v>415</v>
      </c>
      <c r="B39" s="114">
        <v>0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96"/>
    </row>
    <row r="40" spans="1:8">
      <c r="A40" s="104"/>
      <c r="B40" s="114"/>
      <c r="C40" s="114"/>
      <c r="D40" s="114"/>
      <c r="E40" s="114"/>
      <c r="F40" s="114"/>
      <c r="G40" s="114"/>
      <c r="H40" s="96"/>
    </row>
    <row r="41" spans="1:8">
      <c r="A41" s="105" t="s">
        <v>416</v>
      </c>
      <c r="B41" s="115">
        <v>358828769.77999997</v>
      </c>
      <c r="C41" s="115">
        <v>48512021.220000006</v>
      </c>
      <c r="D41" s="115">
        <v>407340791</v>
      </c>
      <c r="E41" s="115">
        <v>240614300.68000004</v>
      </c>
      <c r="F41" s="115">
        <v>237886005.90000004</v>
      </c>
      <c r="G41" s="115">
        <v>-120942763.87999998</v>
      </c>
      <c r="H41" s="96"/>
    </row>
    <row r="42" spans="1:8">
      <c r="A42" s="105" t="s">
        <v>417</v>
      </c>
      <c r="B42" s="116"/>
      <c r="C42" s="116"/>
      <c r="D42" s="116"/>
      <c r="E42" s="116"/>
      <c r="F42" s="116"/>
      <c r="G42" s="115">
        <v>0</v>
      </c>
      <c r="H42" s="97"/>
    </row>
    <row r="43" spans="1:8">
      <c r="A43" s="104"/>
      <c r="B43" s="117"/>
      <c r="C43" s="117"/>
      <c r="D43" s="117"/>
      <c r="E43" s="117"/>
      <c r="F43" s="117"/>
      <c r="G43" s="117"/>
      <c r="H43" s="96"/>
    </row>
    <row r="44" spans="1:8">
      <c r="A44" s="105" t="s">
        <v>418</v>
      </c>
      <c r="B44" s="117"/>
      <c r="C44" s="117"/>
      <c r="D44" s="117"/>
      <c r="E44" s="117"/>
      <c r="F44" s="117"/>
      <c r="G44" s="117"/>
      <c r="H44" s="96"/>
    </row>
    <row r="45" spans="1:8">
      <c r="A45" s="103" t="s">
        <v>419</v>
      </c>
      <c r="B45" s="114">
        <v>136282864.82999998</v>
      </c>
      <c r="C45" s="114">
        <v>21937744.170000002</v>
      </c>
      <c r="D45" s="114">
        <v>158220609</v>
      </c>
      <c r="E45" s="114">
        <v>69409785</v>
      </c>
      <c r="F45" s="114">
        <v>69409785</v>
      </c>
      <c r="G45" s="114">
        <v>-66873079.829999983</v>
      </c>
      <c r="H45" s="96"/>
    </row>
    <row r="46" spans="1:8">
      <c r="A46" s="108" t="s">
        <v>420</v>
      </c>
      <c r="B46" s="114">
        <v>0</v>
      </c>
      <c r="C46" s="114">
        <v>0</v>
      </c>
      <c r="D46" s="114">
        <v>0</v>
      </c>
      <c r="E46" s="114">
        <v>0</v>
      </c>
      <c r="F46" s="114">
        <v>0</v>
      </c>
      <c r="G46" s="114">
        <v>0</v>
      </c>
      <c r="H46" s="96"/>
    </row>
    <row r="47" spans="1:8">
      <c r="A47" s="108" t="s">
        <v>421</v>
      </c>
      <c r="B47" s="114">
        <v>0</v>
      </c>
      <c r="C47" s="114">
        <v>0</v>
      </c>
      <c r="D47" s="114">
        <v>0</v>
      </c>
      <c r="E47" s="114">
        <v>0</v>
      </c>
      <c r="F47" s="114">
        <v>0</v>
      </c>
      <c r="G47" s="114">
        <v>0</v>
      </c>
      <c r="H47" s="96"/>
    </row>
    <row r="48" spans="1:8">
      <c r="A48" s="108" t="s">
        <v>422</v>
      </c>
      <c r="B48" s="121">
        <v>35686025.810000002</v>
      </c>
      <c r="C48" s="121">
        <v>6128340.1900000004</v>
      </c>
      <c r="D48" s="114">
        <v>41814366</v>
      </c>
      <c r="E48" s="121">
        <v>20907185</v>
      </c>
      <c r="F48" s="121">
        <v>20907185</v>
      </c>
      <c r="G48" s="114">
        <v>-14778840.810000002</v>
      </c>
      <c r="H48" s="96"/>
    </row>
    <row r="49" spans="1:7" ht="30">
      <c r="A49" s="108" t="s">
        <v>423</v>
      </c>
      <c r="B49" s="121">
        <v>100596839.02</v>
      </c>
      <c r="C49" s="121">
        <v>15809403.98</v>
      </c>
      <c r="D49" s="114">
        <v>116406243</v>
      </c>
      <c r="E49" s="121">
        <v>48502600</v>
      </c>
      <c r="F49" s="121">
        <v>48502600</v>
      </c>
      <c r="G49" s="114">
        <v>-52094239.019999996</v>
      </c>
    </row>
    <row r="50" spans="1:7">
      <c r="A50" s="108" t="s">
        <v>424</v>
      </c>
      <c r="B50" s="114">
        <v>0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</row>
    <row r="51" spans="1:7">
      <c r="A51" s="108" t="s">
        <v>425</v>
      </c>
      <c r="B51" s="114">
        <v>0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</row>
    <row r="52" spans="1:7" ht="30">
      <c r="A52" s="101" t="s">
        <v>426</v>
      </c>
      <c r="B52" s="114">
        <v>0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</row>
    <row r="53" spans="1:7">
      <c r="A53" s="107" t="s">
        <v>427</v>
      </c>
      <c r="B53" s="114">
        <v>0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</row>
    <row r="54" spans="1:7">
      <c r="A54" s="103" t="s">
        <v>428</v>
      </c>
      <c r="B54" s="114">
        <v>0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</row>
    <row r="55" spans="1:7">
      <c r="A55" s="101" t="s">
        <v>429</v>
      </c>
      <c r="B55" s="114">
        <v>0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</row>
    <row r="56" spans="1:7">
      <c r="A56" s="108" t="s">
        <v>430</v>
      </c>
      <c r="B56" s="114">
        <v>0</v>
      </c>
      <c r="C56" s="114">
        <v>0</v>
      </c>
      <c r="D56" s="114">
        <v>0</v>
      </c>
      <c r="E56" s="114">
        <v>0</v>
      </c>
      <c r="F56" s="114">
        <v>0</v>
      </c>
      <c r="G56" s="114">
        <v>0</v>
      </c>
    </row>
    <row r="57" spans="1:7">
      <c r="A57" s="108" t="s">
        <v>431</v>
      </c>
      <c r="B57" s="114">
        <v>0</v>
      </c>
      <c r="C57" s="114">
        <v>0</v>
      </c>
      <c r="D57" s="114">
        <v>0</v>
      </c>
      <c r="E57" s="114">
        <v>0</v>
      </c>
      <c r="F57" s="114">
        <v>0</v>
      </c>
      <c r="G57" s="114">
        <v>0</v>
      </c>
    </row>
    <row r="58" spans="1:7">
      <c r="A58" s="101" t="s">
        <v>432</v>
      </c>
      <c r="B58" s="121">
        <v>0</v>
      </c>
      <c r="C58" s="121">
        <v>0</v>
      </c>
      <c r="D58" s="114">
        <v>0</v>
      </c>
      <c r="E58" s="121">
        <v>0</v>
      </c>
      <c r="F58" s="121">
        <v>0</v>
      </c>
      <c r="G58" s="114">
        <v>0</v>
      </c>
    </row>
    <row r="59" spans="1:7">
      <c r="A59" s="103" t="s">
        <v>433</v>
      </c>
      <c r="B59" s="114">
        <v>0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</row>
    <row r="60" spans="1:7" ht="30">
      <c r="A60" s="108" t="s">
        <v>434</v>
      </c>
      <c r="B60" s="121">
        <v>0</v>
      </c>
      <c r="C60" s="121">
        <v>0</v>
      </c>
      <c r="D60" s="114">
        <v>0</v>
      </c>
      <c r="E60" s="121">
        <v>0</v>
      </c>
      <c r="F60" s="121">
        <v>0</v>
      </c>
      <c r="G60" s="114">
        <v>0</v>
      </c>
    </row>
    <row r="61" spans="1:7">
      <c r="A61" s="108" t="s">
        <v>435</v>
      </c>
      <c r="B61" s="121">
        <v>0</v>
      </c>
      <c r="C61" s="121">
        <v>0</v>
      </c>
      <c r="D61" s="114">
        <v>0</v>
      </c>
      <c r="E61" s="121">
        <v>0</v>
      </c>
      <c r="F61" s="121">
        <v>0</v>
      </c>
      <c r="G61" s="114">
        <v>0</v>
      </c>
    </row>
    <row r="62" spans="1:7">
      <c r="A62" s="103" t="s">
        <v>436</v>
      </c>
      <c r="B62" s="121">
        <v>0</v>
      </c>
      <c r="C62" s="121">
        <v>0</v>
      </c>
      <c r="D62" s="114">
        <v>0</v>
      </c>
      <c r="E62" s="121">
        <v>0</v>
      </c>
      <c r="F62" s="121">
        <v>0</v>
      </c>
      <c r="G62" s="114">
        <v>0</v>
      </c>
    </row>
    <row r="63" spans="1:7">
      <c r="A63" s="103" t="s">
        <v>437</v>
      </c>
      <c r="B63" s="121">
        <v>0</v>
      </c>
      <c r="C63" s="121">
        <v>0</v>
      </c>
      <c r="D63" s="114">
        <v>0</v>
      </c>
      <c r="E63" s="121">
        <v>0</v>
      </c>
      <c r="F63" s="121">
        <v>0</v>
      </c>
      <c r="G63" s="114">
        <v>0</v>
      </c>
    </row>
    <row r="64" spans="1:7">
      <c r="A64" s="104"/>
      <c r="B64" s="117"/>
      <c r="C64" s="117"/>
      <c r="D64" s="117"/>
      <c r="E64" s="117"/>
      <c r="F64" s="117"/>
      <c r="G64" s="117"/>
    </row>
    <row r="65" spans="1:7">
      <c r="A65" s="105" t="s">
        <v>438</v>
      </c>
      <c r="B65" s="115">
        <v>136282864.82999998</v>
      </c>
      <c r="C65" s="115">
        <v>21937744.170000002</v>
      </c>
      <c r="D65" s="115">
        <v>158220609</v>
      </c>
      <c r="E65" s="115">
        <v>69409785</v>
      </c>
      <c r="F65" s="115">
        <v>69409785</v>
      </c>
      <c r="G65" s="115">
        <v>-66873079.829999983</v>
      </c>
    </row>
    <row r="66" spans="1:7">
      <c r="A66" s="104"/>
      <c r="B66" s="117"/>
      <c r="C66" s="117"/>
      <c r="D66" s="117"/>
      <c r="E66" s="117"/>
      <c r="F66" s="117"/>
      <c r="G66" s="117"/>
    </row>
    <row r="67" spans="1:7">
      <c r="A67" s="105" t="s">
        <v>439</v>
      </c>
      <c r="B67" s="115">
        <v>0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</row>
    <row r="68" spans="1:7">
      <c r="A68" s="103" t="s">
        <v>440</v>
      </c>
      <c r="B68" s="121">
        <v>0</v>
      </c>
      <c r="C68" s="121">
        <v>0</v>
      </c>
      <c r="D68" s="114">
        <v>0</v>
      </c>
      <c r="E68" s="121">
        <v>0</v>
      </c>
      <c r="F68" s="121">
        <v>0</v>
      </c>
      <c r="G68" s="114">
        <v>0</v>
      </c>
    </row>
    <row r="69" spans="1:7">
      <c r="A69" s="104"/>
      <c r="B69" s="117"/>
      <c r="C69" s="117"/>
      <c r="D69" s="117"/>
      <c r="E69" s="117"/>
      <c r="F69" s="117"/>
      <c r="G69" s="117"/>
    </row>
    <row r="70" spans="1:7">
      <c r="A70" s="105" t="s">
        <v>441</v>
      </c>
      <c r="B70" s="115">
        <v>495111634.60999995</v>
      </c>
      <c r="C70" s="115">
        <v>70449765.390000015</v>
      </c>
      <c r="D70" s="115">
        <v>565561400</v>
      </c>
      <c r="E70" s="115">
        <v>310024085.68000007</v>
      </c>
      <c r="F70" s="115">
        <v>307295790.90000004</v>
      </c>
      <c r="G70" s="115">
        <v>-187815843.70999998</v>
      </c>
    </row>
    <row r="71" spans="1:7">
      <c r="A71" s="104"/>
      <c r="B71" s="117"/>
      <c r="C71" s="117"/>
      <c r="D71" s="117"/>
      <c r="E71" s="117"/>
      <c r="F71" s="117"/>
      <c r="G71" s="117"/>
    </row>
    <row r="72" spans="1:7">
      <c r="A72" s="105" t="s">
        <v>442</v>
      </c>
      <c r="B72" s="117"/>
      <c r="C72" s="117"/>
      <c r="D72" s="117"/>
      <c r="E72" s="117"/>
      <c r="F72" s="117"/>
      <c r="G72" s="117"/>
    </row>
    <row r="73" spans="1:7" ht="30">
      <c r="A73" s="111" t="s">
        <v>443</v>
      </c>
      <c r="B73" s="121">
        <v>0</v>
      </c>
      <c r="C73" s="121">
        <v>0</v>
      </c>
      <c r="D73" s="114">
        <v>0</v>
      </c>
      <c r="E73" s="121">
        <v>0</v>
      </c>
      <c r="F73" s="121">
        <v>0</v>
      </c>
      <c r="G73" s="114">
        <v>0</v>
      </c>
    </row>
    <row r="74" spans="1:7" ht="30">
      <c r="A74" s="111" t="s">
        <v>444</v>
      </c>
      <c r="B74" s="121">
        <v>0</v>
      </c>
      <c r="C74" s="121">
        <v>0</v>
      </c>
      <c r="D74" s="114">
        <v>0</v>
      </c>
      <c r="E74" s="121">
        <v>0</v>
      </c>
      <c r="F74" s="121">
        <v>0</v>
      </c>
      <c r="G74" s="114">
        <v>0</v>
      </c>
    </row>
    <row r="75" spans="1:7">
      <c r="A75" s="110" t="s">
        <v>445</v>
      </c>
      <c r="B75" s="115">
        <v>0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</row>
    <row r="76" spans="1:7">
      <c r="A76" s="106"/>
      <c r="B76" s="118"/>
      <c r="C76" s="118"/>
      <c r="D76" s="118"/>
      <c r="E76" s="118"/>
      <c r="F76" s="118"/>
      <c r="G76" s="118"/>
    </row>
    <row r="77" spans="1:7">
      <c r="A77" s="96"/>
      <c r="B77" s="119"/>
      <c r="C77" s="119"/>
      <c r="D77" s="119"/>
      <c r="E77" s="119"/>
      <c r="F77" s="119"/>
      <c r="G77" s="119"/>
    </row>
    <row r="78" spans="1:7">
      <c r="A78" s="122" t="s">
        <v>446</v>
      </c>
      <c r="B78" s="123">
        <v>0</v>
      </c>
      <c r="C78" s="123">
        <v>0</v>
      </c>
      <c r="D78" s="123">
        <v>0</v>
      </c>
      <c r="E78" s="123">
        <v>0</v>
      </c>
      <c r="F78" s="123">
        <v>0</v>
      </c>
      <c r="G78" s="124">
        <v>0</v>
      </c>
    </row>
    <row r="79" spans="1:7">
      <c r="A79" s="96"/>
      <c r="B79" s="119"/>
      <c r="C79" s="119"/>
      <c r="D79" s="119"/>
      <c r="E79" s="119"/>
      <c r="F79" s="119"/>
      <c r="G79" s="120"/>
    </row>
    <row r="80" spans="1:7">
      <c r="A80" s="96"/>
      <c r="B80" s="112"/>
      <c r="C80" s="112"/>
      <c r="D80" s="112"/>
      <c r="E80" s="112"/>
      <c r="F80" s="112"/>
      <c r="G80" s="112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activeCell="A3" sqref="A3:G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83" t="s">
        <v>0</v>
      </c>
      <c r="B1" s="182"/>
      <c r="C1" s="182"/>
      <c r="D1" s="182"/>
      <c r="E1" s="182"/>
      <c r="F1" s="182"/>
      <c r="G1" s="182"/>
    </row>
    <row r="2" spans="1:8">
      <c r="A2" s="186" t="s">
        <v>331</v>
      </c>
      <c r="B2" s="186"/>
      <c r="C2" s="186"/>
      <c r="D2" s="186"/>
      <c r="E2" s="186"/>
      <c r="F2" s="186"/>
      <c r="G2" s="186"/>
    </row>
    <row r="3" spans="1:8">
      <c r="A3" s="187" t="s">
        <v>1</v>
      </c>
      <c r="B3" s="187"/>
      <c r="C3" s="187"/>
      <c r="D3" s="187"/>
      <c r="E3" s="187"/>
      <c r="F3" s="187"/>
      <c r="G3" s="187"/>
    </row>
    <row r="4" spans="1:8">
      <c r="A4" s="187" t="s">
        <v>2</v>
      </c>
      <c r="B4" s="187"/>
      <c r="C4" s="187"/>
      <c r="D4" s="187"/>
      <c r="E4" s="187"/>
      <c r="F4" s="187"/>
      <c r="G4" s="187"/>
    </row>
    <row r="5" spans="1:8">
      <c r="A5" s="188" t="s">
        <v>332</v>
      </c>
      <c r="B5" s="188"/>
      <c r="C5" s="188"/>
      <c r="D5" s="188"/>
      <c r="E5" s="188"/>
      <c r="F5" s="188"/>
      <c r="G5" s="188"/>
    </row>
    <row r="6" spans="1:8">
      <c r="A6" s="180" t="s">
        <v>3</v>
      </c>
      <c r="B6" s="180"/>
      <c r="C6" s="180"/>
      <c r="D6" s="180"/>
      <c r="E6" s="180"/>
      <c r="F6" s="180"/>
      <c r="G6" s="180"/>
    </row>
    <row r="7" spans="1:8">
      <c r="A7" s="184" t="s">
        <v>4</v>
      </c>
      <c r="B7" s="184" t="s">
        <v>5</v>
      </c>
      <c r="C7" s="184"/>
      <c r="D7" s="184"/>
      <c r="E7" s="184"/>
      <c r="F7" s="184"/>
      <c r="G7" s="185" t="s">
        <v>6</v>
      </c>
    </row>
    <row r="8" spans="1:8" ht="30">
      <c r="A8" s="184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184"/>
    </row>
    <row r="9" spans="1:8">
      <c r="A9" s="7" t="s">
        <v>12</v>
      </c>
      <c r="B9" s="73">
        <f>B10+B18+B189+B28+B38+B48+B58+B62+B71+B75</f>
        <v>358828769.77999997</v>
      </c>
      <c r="C9" s="73">
        <f t="shared" ref="C9:G9" si="0">C10+C18+C189+C28+C38+C48+C58+C62+C71+C75</f>
        <v>82594679.75999999</v>
      </c>
      <c r="D9" s="73">
        <f t="shared" si="0"/>
        <v>441423449.54000002</v>
      </c>
      <c r="E9" s="73">
        <f t="shared" si="0"/>
        <v>158416249.57999998</v>
      </c>
      <c r="F9" s="73">
        <f t="shared" si="0"/>
        <v>154796238.55000001</v>
      </c>
      <c r="G9" s="73">
        <f t="shared" si="0"/>
        <v>283007199.95999998</v>
      </c>
    </row>
    <row r="10" spans="1:8">
      <c r="A10" s="8" t="s">
        <v>13</v>
      </c>
      <c r="B10" s="74">
        <f>SUM(B11:B17)</f>
        <v>241851726.48999998</v>
      </c>
      <c r="C10" s="74">
        <f t="shared" ref="C10:G10" si="1">SUM(C11:C17)</f>
        <v>6775026.0199999996</v>
      </c>
      <c r="D10" s="74">
        <f t="shared" si="1"/>
        <v>248626752.50999999</v>
      </c>
      <c r="E10" s="74">
        <f t="shared" si="1"/>
        <v>99458221.799999997</v>
      </c>
      <c r="F10" s="74">
        <f t="shared" si="1"/>
        <v>99437901.299999997</v>
      </c>
      <c r="G10" s="74">
        <f t="shared" si="1"/>
        <v>149168530.71000001</v>
      </c>
    </row>
    <row r="11" spans="1:8">
      <c r="A11" s="9" t="s">
        <v>14</v>
      </c>
      <c r="B11" s="91">
        <v>157969364.69</v>
      </c>
      <c r="C11" s="91">
        <v>1951370.63</v>
      </c>
      <c r="D11" s="74">
        <f>B11+C11</f>
        <v>159920735.31999999</v>
      </c>
      <c r="E11" s="91">
        <v>72028692.019999996</v>
      </c>
      <c r="F11" s="91">
        <v>72023594.159999996</v>
      </c>
      <c r="G11" s="74">
        <f>D11-E11</f>
        <v>87892043.299999997</v>
      </c>
      <c r="H11" s="44" t="s">
        <v>152</v>
      </c>
    </row>
    <row r="12" spans="1:8">
      <c r="A12" s="9" t="s">
        <v>15</v>
      </c>
      <c r="B12" s="91">
        <v>8652820.9900000002</v>
      </c>
      <c r="C12" s="91">
        <v>865577.48</v>
      </c>
      <c r="D12" s="74">
        <f t="shared" ref="D12:D17" si="2">B12+C12</f>
        <v>9518398.4700000007</v>
      </c>
      <c r="E12" s="91">
        <v>2734427.28</v>
      </c>
      <c r="F12" s="91">
        <v>2681446.63</v>
      </c>
      <c r="G12" s="74">
        <f t="shared" ref="G12:G17" si="3">D12-E12</f>
        <v>6783971.1900000013</v>
      </c>
      <c r="H12" s="44" t="s">
        <v>153</v>
      </c>
    </row>
    <row r="13" spans="1:8">
      <c r="A13" s="9" t="s">
        <v>16</v>
      </c>
      <c r="B13" s="91">
        <v>27154188.140000001</v>
      </c>
      <c r="C13" s="91">
        <v>1217799.83</v>
      </c>
      <c r="D13" s="74">
        <f t="shared" si="2"/>
        <v>28371987.969999999</v>
      </c>
      <c r="E13" s="91">
        <v>2083360.73</v>
      </c>
      <c r="F13" s="91">
        <v>2076112.14</v>
      </c>
      <c r="G13" s="74">
        <f t="shared" si="3"/>
        <v>26288627.239999998</v>
      </c>
      <c r="H13" s="44" t="s">
        <v>154</v>
      </c>
    </row>
    <row r="14" spans="1:8">
      <c r="A14" s="9" t="s">
        <v>17</v>
      </c>
      <c r="B14" s="91">
        <v>26752403.629999999</v>
      </c>
      <c r="C14" s="91">
        <v>-5000</v>
      </c>
      <c r="D14" s="74">
        <f t="shared" si="2"/>
        <v>26747403.629999999</v>
      </c>
      <c r="E14" s="91">
        <v>13024683.609999999</v>
      </c>
      <c r="F14" s="91">
        <v>13178065.029999999</v>
      </c>
      <c r="G14" s="74">
        <f t="shared" si="3"/>
        <v>13722720.02</v>
      </c>
      <c r="H14" s="44" t="s">
        <v>155</v>
      </c>
    </row>
    <row r="15" spans="1:8">
      <c r="A15" s="9" t="s">
        <v>18</v>
      </c>
      <c r="B15" s="91">
        <v>20220449.039999999</v>
      </c>
      <c r="C15" s="91">
        <v>340278.08</v>
      </c>
      <c r="D15" s="74">
        <f t="shared" si="2"/>
        <v>20560727.119999997</v>
      </c>
      <c r="E15" s="91">
        <v>9587058.1600000001</v>
      </c>
      <c r="F15" s="91">
        <v>9478683.3399999999</v>
      </c>
      <c r="G15" s="74">
        <f t="shared" si="3"/>
        <v>10973668.959999997</v>
      </c>
      <c r="H15" s="44" t="s">
        <v>156</v>
      </c>
    </row>
    <row r="16" spans="1:8">
      <c r="A16" s="9" t="s">
        <v>19</v>
      </c>
      <c r="B16" s="91">
        <v>1102500</v>
      </c>
      <c r="C16" s="91">
        <v>2405000</v>
      </c>
      <c r="D16" s="74">
        <f t="shared" si="2"/>
        <v>3507500</v>
      </c>
      <c r="E16" s="91">
        <v>0</v>
      </c>
      <c r="F16" s="91">
        <v>0</v>
      </c>
      <c r="G16" s="74">
        <f t="shared" si="3"/>
        <v>3507500</v>
      </c>
      <c r="H16" s="44" t="s">
        <v>157</v>
      </c>
    </row>
    <row r="17" spans="1:8">
      <c r="A17" s="9" t="s">
        <v>20</v>
      </c>
      <c r="B17" s="74">
        <v>0</v>
      </c>
      <c r="C17" s="74">
        <v>0</v>
      </c>
      <c r="D17" s="74">
        <f t="shared" si="2"/>
        <v>0</v>
      </c>
      <c r="E17" s="74">
        <v>0</v>
      </c>
      <c r="F17" s="74">
        <v>0</v>
      </c>
      <c r="G17" s="74">
        <f t="shared" si="3"/>
        <v>0</v>
      </c>
      <c r="H17" s="44" t="s">
        <v>158</v>
      </c>
    </row>
    <row r="18" spans="1:8">
      <c r="A18" s="8" t="s">
        <v>21</v>
      </c>
      <c r="B18" s="74">
        <f>SUM(B19:B27)</f>
        <v>20906824.5</v>
      </c>
      <c r="C18" s="74">
        <f t="shared" ref="C18:G18" si="4">SUM(C19:C27)</f>
        <v>3811620.34</v>
      </c>
      <c r="D18" s="74">
        <f t="shared" si="4"/>
        <v>24718444.840000004</v>
      </c>
      <c r="E18" s="74">
        <f t="shared" si="4"/>
        <v>6981984.3300000001</v>
      </c>
      <c r="F18" s="74">
        <f t="shared" si="4"/>
        <v>6408514.9800000004</v>
      </c>
      <c r="G18" s="74">
        <f t="shared" si="4"/>
        <v>17736460.510000002</v>
      </c>
    </row>
    <row r="19" spans="1:8">
      <c r="A19" s="9" t="s">
        <v>22</v>
      </c>
      <c r="B19" s="91">
        <v>4486325.67</v>
      </c>
      <c r="C19" s="91">
        <v>76432.37</v>
      </c>
      <c r="D19" s="74">
        <f t="shared" ref="D19:D27" si="5">B19+C19</f>
        <v>4562758.04</v>
      </c>
      <c r="E19" s="91">
        <v>1339423.44</v>
      </c>
      <c r="F19" s="91">
        <v>1262837.75</v>
      </c>
      <c r="G19" s="74">
        <f t="shared" ref="G19:G27" si="6">D19-E19</f>
        <v>3223334.6</v>
      </c>
      <c r="H19" s="45" t="s">
        <v>159</v>
      </c>
    </row>
    <row r="20" spans="1:8">
      <c r="A20" s="9" t="s">
        <v>23</v>
      </c>
      <c r="B20" s="91">
        <v>864861.56</v>
      </c>
      <c r="C20" s="91">
        <v>-25220</v>
      </c>
      <c r="D20" s="74">
        <f t="shared" si="5"/>
        <v>839641.56</v>
      </c>
      <c r="E20" s="91">
        <v>221654.39999999999</v>
      </c>
      <c r="F20" s="91">
        <v>211128.45</v>
      </c>
      <c r="G20" s="74">
        <f t="shared" si="6"/>
        <v>617987.16</v>
      </c>
      <c r="H20" s="45" t="s">
        <v>160</v>
      </c>
    </row>
    <row r="21" spans="1:8">
      <c r="A21" s="9" t="s">
        <v>24</v>
      </c>
      <c r="B21" s="91">
        <v>83750</v>
      </c>
      <c r="C21" s="91">
        <v>150000</v>
      </c>
      <c r="D21" s="74">
        <f t="shared" si="5"/>
        <v>233750</v>
      </c>
      <c r="E21" s="91">
        <v>64960</v>
      </c>
      <c r="F21" s="91">
        <v>64960</v>
      </c>
      <c r="G21" s="74">
        <f t="shared" si="6"/>
        <v>168790</v>
      </c>
      <c r="H21" s="45" t="s">
        <v>161</v>
      </c>
    </row>
    <row r="22" spans="1:8">
      <c r="A22" s="9" t="s">
        <v>25</v>
      </c>
      <c r="B22" s="91">
        <v>6871650.5800000001</v>
      </c>
      <c r="C22" s="91">
        <v>942964.78</v>
      </c>
      <c r="D22" s="74">
        <f t="shared" si="5"/>
        <v>7814615.3600000003</v>
      </c>
      <c r="E22" s="91">
        <v>2148764.6</v>
      </c>
      <c r="F22" s="91">
        <v>1937797.42</v>
      </c>
      <c r="G22" s="74">
        <f t="shared" si="6"/>
        <v>5665850.7599999998</v>
      </c>
      <c r="H22" s="45" t="s">
        <v>162</v>
      </c>
    </row>
    <row r="23" spans="1:8">
      <c r="A23" s="9" t="s">
        <v>26</v>
      </c>
      <c r="B23" s="91">
        <v>1758125</v>
      </c>
      <c r="C23" s="91">
        <v>-66000</v>
      </c>
      <c r="D23" s="74">
        <f t="shared" si="5"/>
        <v>1692125</v>
      </c>
      <c r="E23" s="91">
        <v>307488.61</v>
      </c>
      <c r="F23" s="91">
        <v>258935.51</v>
      </c>
      <c r="G23" s="74">
        <f t="shared" si="6"/>
        <v>1384636.3900000001</v>
      </c>
      <c r="H23" s="45" t="s">
        <v>163</v>
      </c>
    </row>
    <row r="24" spans="1:8">
      <c r="A24" s="9" t="s">
        <v>27</v>
      </c>
      <c r="B24" s="91">
        <v>0</v>
      </c>
      <c r="C24" s="91">
        <v>2073639</v>
      </c>
      <c r="D24" s="74">
        <f t="shared" si="5"/>
        <v>2073639</v>
      </c>
      <c r="E24" s="91">
        <v>354464.93</v>
      </c>
      <c r="F24" s="91">
        <v>353684.95</v>
      </c>
      <c r="G24" s="74">
        <f t="shared" si="6"/>
        <v>1719174.07</v>
      </c>
      <c r="H24" s="45" t="s">
        <v>164</v>
      </c>
    </row>
    <row r="25" spans="1:8">
      <c r="A25" s="9" t="s">
        <v>28</v>
      </c>
      <c r="B25" s="91">
        <v>2127629.96</v>
      </c>
      <c r="C25" s="91">
        <v>32850</v>
      </c>
      <c r="D25" s="74">
        <f t="shared" si="5"/>
        <v>2160479.96</v>
      </c>
      <c r="E25" s="91">
        <v>627906.25</v>
      </c>
      <c r="F25" s="91">
        <v>509725.67</v>
      </c>
      <c r="G25" s="74">
        <f t="shared" si="6"/>
        <v>1532573.71</v>
      </c>
      <c r="H25" s="45" t="s">
        <v>165</v>
      </c>
    </row>
    <row r="26" spans="1:8">
      <c r="A26" s="9" t="s">
        <v>29</v>
      </c>
      <c r="B26" s="74">
        <v>0</v>
      </c>
      <c r="C26" s="74">
        <v>0</v>
      </c>
      <c r="D26" s="74">
        <f t="shared" si="5"/>
        <v>0</v>
      </c>
      <c r="E26" s="74">
        <v>0</v>
      </c>
      <c r="F26" s="74">
        <v>0</v>
      </c>
      <c r="G26" s="74">
        <f t="shared" si="6"/>
        <v>0</v>
      </c>
      <c r="H26" s="45" t="s">
        <v>166</v>
      </c>
    </row>
    <row r="27" spans="1:8">
      <c r="A27" s="9" t="s">
        <v>30</v>
      </c>
      <c r="B27" s="91">
        <v>4714481.7300000004</v>
      </c>
      <c r="C27" s="91">
        <v>626954.18999999994</v>
      </c>
      <c r="D27" s="74">
        <f t="shared" si="5"/>
        <v>5341435.92</v>
      </c>
      <c r="E27" s="91">
        <v>1917322.1</v>
      </c>
      <c r="F27" s="91">
        <v>1809445.23</v>
      </c>
      <c r="G27" s="74">
        <f t="shared" si="6"/>
        <v>3424113.82</v>
      </c>
      <c r="H27" s="45" t="s">
        <v>167</v>
      </c>
    </row>
    <row r="28" spans="1:8">
      <c r="A28" s="8" t="s">
        <v>31</v>
      </c>
      <c r="B28" s="74">
        <f>SUM(B29:B37)</f>
        <v>44504973.380000003</v>
      </c>
      <c r="C28" s="74">
        <f t="shared" ref="C28:G28" si="7">SUM(C29:C37)</f>
        <v>3536105.5600000005</v>
      </c>
      <c r="D28" s="74">
        <f t="shared" si="7"/>
        <v>48041078.939999998</v>
      </c>
      <c r="E28" s="74">
        <f t="shared" si="7"/>
        <v>13677467.130000001</v>
      </c>
      <c r="F28" s="74">
        <f t="shared" si="7"/>
        <v>12589658.42</v>
      </c>
      <c r="G28" s="74">
        <f t="shared" si="7"/>
        <v>34363611.810000002</v>
      </c>
    </row>
    <row r="29" spans="1:8">
      <c r="A29" s="9" t="s">
        <v>32</v>
      </c>
      <c r="B29" s="91">
        <v>25285578.98</v>
      </c>
      <c r="C29" s="91">
        <v>730207</v>
      </c>
      <c r="D29" s="74">
        <f t="shared" ref="D29:D82" si="8">B29+C29</f>
        <v>26015785.98</v>
      </c>
      <c r="E29" s="91">
        <v>4673974.2300000004</v>
      </c>
      <c r="F29" s="91">
        <v>2696161.29</v>
      </c>
      <c r="G29" s="74">
        <f t="shared" ref="G29:G37" si="9">D29-E29</f>
        <v>21341811.75</v>
      </c>
      <c r="H29" s="46" t="s">
        <v>168</v>
      </c>
    </row>
    <row r="30" spans="1:8">
      <c r="A30" s="9" t="s">
        <v>33</v>
      </c>
      <c r="B30" s="91">
        <v>2402750</v>
      </c>
      <c r="C30" s="91">
        <v>1011866.04</v>
      </c>
      <c r="D30" s="74">
        <f t="shared" si="8"/>
        <v>3414616.04</v>
      </c>
      <c r="E30" s="91">
        <v>1342723.98</v>
      </c>
      <c r="F30" s="91">
        <v>1148845.3</v>
      </c>
      <c r="G30" s="74">
        <f t="shared" si="9"/>
        <v>2071892.06</v>
      </c>
      <c r="H30" s="46" t="s">
        <v>169</v>
      </c>
    </row>
    <row r="31" spans="1:8">
      <c r="A31" s="9" t="s">
        <v>34</v>
      </c>
      <c r="B31" s="91">
        <v>1362980</v>
      </c>
      <c r="C31" s="91">
        <v>392644.25</v>
      </c>
      <c r="D31" s="74">
        <f t="shared" si="8"/>
        <v>1755624.25</v>
      </c>
      <c r="E31" s="91">
        <v>294319.65000000002</v>
      </c>
      <c r="F31" s="91">
        <v>269680.52</v>
      </c>
      <c r="G31" s="74">
        <f t="shared" si="9"/>
        <v>1461304.6</v>
      </c>
      <c r="H31" s="46" t="s">
        <v>170</v>
      </c>
    </row>
    <row r="32" spans="1:8">
      <c r="A32" s="9" t="s">
        <v>35</v>
      </c>
      <c r="B32" s="91">
        <v>668334</v>
      </c>
      <c r="C32" s="91">
        <v>-57917.919999999998</v>
      </c>
      <c r="D32" s="74">
        <f t="shared" si="8"/>
        <v>610416.07999999996</v>
      </c>
      <c r="E32" s="91">
        <v>33913.54</v>
      </c>
      <c r="F32" s="91">
        <v>1524951.61</v>
      </c>
      <c r="G32" s="74">
        <f t="shared" si="9"/>
        <v>576502.53999999992</v>
      </c>
      <c r="H32" s="46" t="s">
        <v>171</v>
      </c>
    </row>
    <row r="33" spans="1:8">
      <c r="A33" s="9" t="s">
        <v>36</v>
      </c>
      <c r="B33" s="91">
        <v>3625824.6</v>
      </c>
      <c r="C33" s="91">
        <v>1440714.61</v>
      </c>
      <c r="D33" s="74">
        <f t="shared" si="8"/>
        <v>5066539.21</v>
      </c>
      <c r="E33" s="91">
        <v>1732680.09</v>
      </c>
      <c r="F33" s="91">
        <v>1631857.88</v>
      </c>
      <c r="G33" s="74">
        <f t="shared" si="9"/>
        <v>3333859.12</v>
      </c>
      <c r="H33" s="46" t="s">
        <v>172</v>
      </c>
    </row>
    <row r="34" spans="1:8">
      <c r="A34" s="9" t="s">
        <v>37</v>
      </c>
      <c r="B34" s="91">
        <v>3815520.24</v>
      </c>
      <c r="C34" s="91">
        <v>-804305.13</v>
      </c>
      <c r="D34" s="74">
        <f t="shared" si="8"/>
        <v>3011215.1100000003</v>
      </c>
      <c r="E34" s="91">
        <v>215427.83</v>
      </c>
      <c r="F34" s="91">
        <v>170378.8</v>
      </c>
      <c r="G34" s="74">
        <f t="shared" si="9"/>
        <v>2795787.2800000003</v>
      </c>
      <c r="H34" s="46" t="s">
        <v>173</v>
      </c>
    </row>
    <row r="35" spans="1:8">
      <c r="A35" s="9" t="s">
        <v>38</v>
      </c>
      <c r="B35" s="91">
        <v>540951.64</v>
      </c>
      <c r="C35" s="91">
        <v>-32480</v>
      </c>
      <c r="D35" s="74">
        <f t="shared" si="8"/>
        <v>508471.64</v>
      </c>
      <c r="E35" s="91">
        <v>80977.8</v>
      </c>
      <c r="F35" s="91">
        <v>77578.73</v>
      </c>
      <c r="G35" s="74">
        <f t="shared" si="9"/>
        <v>427493.84</v>
      </c>
      <c r="H35" s="46" t="s">
        <v>174</v>
      </c>
    </row>
    <row r="36" spans="1:8">
      <c r="A36" s="9" t="s">
        <v>39</v>
      </c>
      <c r="B36" s="91">
        <v>3557625.92</v>
      </c>
      <c r="C36" s="91">
        <v>719589.71</v>
      </c>
      <c r="D36" s="74">
        <f t="shared" si="8"/>
        <v>4277215.63</v>
      </c>
      <c r="E36" s="91">
        <v>2496468.42</v>
      </c>
      <c r="F36" s="91">
        <v>2263222.7000000002</v>
      </c>
      <c r="G36" s="74">
        <f t="shared" si="9"/>
        <v>1780747.21</v>
      </c>
      <c r="H36" s="46" t="s">
        <v>175</v>
      </c>
    </row>
    <row r="37" spans="1:8">
      <c r="A37" s="9" t="s">
        <v>40</v>
      </c>
      <c r="B37" s="91">
        <v>3245408</v>
      </c>
      <c r="C37" s="91">
        <v>135787</v>
      </c>
      <c r="D37" s="74">
        <f t="shared" si="8"/>
        <v>3381195</v>
      </c>
      <c r="E37" s="91">
        <v>2806981.59</v>
      </c>
      <c r="F37" s="91">
        <v>2806981.59</v>
      </c>
      <c r="G37" s="74">
        <f t="shared" si="9"/>
        <v>574213.41000000015</v>
      </c>
      <c r="H37" s="46" t="s">
        <v>176</v>
      </c>
    </row>
    <row r="38" spans="1:8">
      <c r="A38" s="8" t="s">
        <v>41</v>
      </c>
      <c r="B38" s="74">
        <f>SUM(B39:B47)</f>
        <v>47678953.409999996</v>
      </c>
      <c r="C38" s="74">
        <f t="shared" ref="C38:G38" si="10">SUM(C39:C47)</f>
        <v>12061598.890000001</v>
      </c>
      <c r="D38" s="74">
        <f t="shared" si="10"/>
        <v>59740552.299999997</v>
      </c>
      <c r="E38" s="74">
        <f t="shared" si="10"/>
        <v>29425169.950000003</v>
      </c>
      <c r="F38" s="74">
        <f t="shared" si="10"/>
        <v>27522157.48</v>
      </c>
      <c r="G38" s="74">
        <f t="shared" si="10"/>
        <v>30315382.349999994</v>
      </c>
    </row>
    <row r="39" spans="1:8">
      <c r="A39" s="9" t="s">
        <v>42</v>
      </c>
      <c r="B39" s="91">
        <v>35731904.409999996</v>
      </c>
      <c r="C39" s="91">
        <v>4066124.55</v>
      </c>
      <c r="D39" s="74">
        <f t="shared" si="8"/>
        <v>39798028.959999993</v>
      </c>
      <c r="E39" s="91">
        <v>22549528.030000001</v>
      </c>
      <c r="F39" s="91">
        <v>20779370</v>
      </c>
      <c r="G39" s="74">
        <f t="shared" ref="G39:G47" si="11">D39-E39</f>
        <v>17248500.929999992</v>
      </c>
      <c r="H39" s="47" t="s">
        <v>177</v>
      </c>
    </row>
    <row r="40" spans="1:8">
      <c r="A40" s="9" t="s">
        <v>43</v>
      </c>
      <c r="B40" s="74">
        <v>0</v>
      </c>
      <c r="C40" s="74">
        <v>0</v>
      </c>
      <c r="D40" s="74">
        <f t="shared" si="8"/>
        <v>0</v>
      </c>
      <c r="E40" s="74">
        <v>0</v>
      </c>
      <c r="F40" s="74">
        <v>0</v>
      </c>
      <c r="G40" s="74">
        <f t="shared" si="11"/>
        <v>0</v>
      </c>
      <c r="H40" s="47" t="s">
        <v>178</v>
      </c>
    </row>
    <row r="41" spans="1:8">
      <c r="A41" s="9" t="s">
        <v>44</v>
      </c>
      <c r="B41" s="91">
        <v>0</v>
      </c>
      <c r="C41" s="91">
        <v>200000</v>
      </c>
      <c r="D41" s="74">
        <f t="shared" si="8"/>
        <v>200000</v>
      </c>
      <c r="E41" s="91">
        <v>190000</v>
      </c>
      <c r="F41" s="91">
        <v>190000</v>
      </c>
      <c r="G41" s="74">
        <f t="shared" si="11"/>
        <v>10000</v>
      </c>
      <c r="H41" s="47" t="s">
        <v>179</v>
      </c>
    </row>
    <row r="42" spans="1:8">
      <c r="A42" s="9" t="s">
        <v>45</v>
      </c>
      <c r="B42" s="91">
        <v>11947049</v>
      </c>
      <c r="C42" s="91">
        <v>7795474.3399999999</v>
      </c>
      <c r="D42" s="74">
        <f t="shared" si="8"/>
        <v>19742523.34</v>
      </c>
      <c r="E42" s="91">
        <v>6685641.9199999999</v>
      </c>
      <c r="F42" s="91">
        <v>6552787.4800000004</v>
      </c>
      <c r="G42" s="74">
        <f t="shared" si="11"/>
        <v>13056881.42</v>
      </c>
      <c r="H42" s="47" t="s">
        <v>180</v>
      </c>
    </row>
    <row r="43" spans="1:8">
      <c r="A43" s="9" t="s">
        <v>46</v>
      </c>
      <c r="B43" s="74">
        <v>0</v>
      </c>
      <c r="C43" s="74">
        <v>0</v>
      </c>
      <c r="D43" s="74">
        <f t="shared" si="8"/>
        <v>0</v>
      </c>
      <c r="E43" s="74">
        <v>0</v>
      </c>
      <c r="F43" s="74">
        <v>0</v>
      </c>
      <c r="G43" s="74">
        <f t="shared" si="11"/>
        <v>0</v>
      </c>
      <c r="H43" s="47" t="s">
        <v>181</v>
      </c>
    </row>
    <row r="44" spans="1:8">
      <c r="A44" s="9" t="s">
        <v>47</v>
      </c>
      <c r="B44" s="74">
        <v>0</v>
      </c>
      <c r="C44" s="74">
        <v>0</v>
      </c>
      <c r="D44" s="74">
        <f t="shared" si="8"/>
        <v>0</v>
      </c>
      <c r="E44" s="74">
        <v>0</v>
      </c>
      <c r="F44" s="74">
        <v>0</v>
      </c>
      <c r="G44" s="74">
        <f t="shared" si="11"/>
        <v>0</v>
      </c>
      <c r="H44" s="47" t="s">
        <v>182</v>
      </c>
    </row>
    <row r="45" spans="1:8">
      <c r="A45" s="9" t="s">
        <v>48</v>
      </c>
      <c r="B45" s="74">
        <v>0</v>
      </c>
      <c r="C45" s="74">
        <v>0</v>
      </c>
      <c r="D45" s="74">
        <f t="shared" si="8"/>
        <v>0</v>
      </c>
      <c r="E45" s="74">
        <v>0</v>
      </c>
      <c r="F45" s="74">
        <v>0</v>
      </c>
      <c r="G45" s="74">
        <f t="shared" si="11"/>
        <v>0</v>
      </c>
      <c r="H45" s="48"/>
    </row>
    <row r="46" spans="1:8">
      <c r="A46" s="9" t="s">
        <v>49</v>
      </c>
      <c r="B46" s="74">
        <v>0</v>
      </c>
      <c r="C46" s="74">
        <v>0</v>
      </c>
      <c r="D46" s="74">
        <f t="shared" si="8"/>
        <v>0</v>
      </c>
      <c r="E46" s="74">
        <v>0</v>
      </c>
      <c r="F46" s="74">
        <v>0</v>
      </c>
      <c r="G46" s="74">
        <f t="shared" si="11"/>
        <v>0</v>
      </c>
      <c r="H46" s="48"/>
    </row>
    <row r="47" spans="1:8">
      <c r="A47" s="9" t="s">
        <v>50</v>
      </c>
      <c r="B47" s="74">
        <v>0</v>
      </c>
      <c r="C47" s="74">
        <v>0</v>
      </c>
      <c r="D47" s="74">
        <f t="shared" si="8"/>
        <v>0</v>
      </c>
      <c r="E47" s="74">
        <v>0</v>
      </c>
      <c r="F47" s="74">
        <v>0</v>
      </c>
      <c r="G47" s="74">
        <f t="shared" si="11"/>
        <v>0</v>
      </c>
      <c r="H47" s="47" t="s">
        <v>183</v>
      </c>
    </row>
    <row r="48" spans="1:8">
      <c r="A48" s="8" t="s">
        <v>51</v>
      </c>
      <c r="B48" s="74">
        <f>SUM(B49:B57)</f>
        <v>3786292</v>
      </c>
      <c r="C48" s="74">
        <f t="shared" ref="C48:G48" si="12">SUM(C49:C57)</f>
        <v>12872258.470000001</v>
      </c>
      <c r="D48" s="74">
        <f t="shared" si="12"/>
        <v>16658550.470000001</v>
      </c>
      <c r="E48" s="74">
        <f t="shared" si="12"/>
        <v>2231738.4700000002</v>
      </c>
      <c r="F48" s="74">
        <f t="shared" si="12"/>
        <v>2196338.4700000002</v>
      </c>
      <c r="G48" s="74">
        <f t="shared" si="12"/>
        <v>14426812</v>
      </c>
    </row>
    <row r="49" spans="1:8">
      <c r="A49" s="9" t="s">
        <v>52</v>
      </c>
      <c r="B49" s="91">
        <v>1603105</v>
      </c>
      <c r="C49" s="91">
        <v>105171</v>
      </c>
      <c r="D49" s="74">
        <f t="shared" si="8"/>
        <v>1708276</v>
      </c>
      <c r="E49" s="91">
        <v>206710.9</v>
      </c>
      <c r="F49" s="91">
        <v>206710.9</v>
      </c>
      <c r="G49" s="74">
        <f t="shared" ref="G49:G57" si="13">D49-E49</f>
        <v>1501565.1</v>
      </c>
      <c r="H49" s="49" t="s">
        <v>184</v>
      </c>
    </row>
    <row r="50" spans="1:8">
      <c r="A50" s="9" t="s">
        <v>53</v>
      </c>
      <c r="B50" s="91">
        <v>162500</v>
      </c>
      <c r="C50" s="91">
        <v>15000</v>
      </c>
      <c r="D50" s="74">
        <f t="shared" si="8"/>
        <v>177500</v>
      </c>
      <c r="E50" s="91">
        <v>33556.36</v>
      </c>
      <c r="F50" s="91">
        <v>33556.36</v>
      </c>
      <c r="G50" s="74">
        <f t="shared" si="13"/>
        <v>143943.64000000001</v>
      </c>
      <c r="H50" s="49" t="s">
        <v>185</v>
      </c>
    </row>
    <row r="51" spans="1:8">
      <c r="A51" s="9" t="s">
        <v>54</v>
      </c>
      <c r="B51" s="91">
        <v>45000</v>
      </c>
      <c r="C51" s="91">
        <v>0</v>
      </c>
      <c r="D51" s="74">
        <f t="shared" si="8"/>
        <v>45000</v>
      </c>
      <c r="E51" s="91">
        <v>0</v>
      </c>
      <c r="F51" s="91">
        <v>0</v>
      </c>
      <c r="G51" s="74">
        <f t="shared" si="13"/>
        <v>45000</v>
      </c>
      <c r="H51" s="49" t="s">
        <v>186</v>
      </c>
    </row>
    <row r="52" spans="1:8">
      <c r="A52" s="9" t="s">
        <v>55</v>
      </c>
      <c r="B52" s="91">
        <v>51912</v>
      </c>
      <c r="C52" s="91">
        <v>6347253</v>
      </c>
      <c r="D52" s="74">
        <f t="shared" si="8"/>
        <v>6399165</v>
      </c>
      <c r="E52" s="91">
        <v>1347251</v>
      </c>
      <c r="F52" s="91">
        <v>1347251</v>
      </c>
      <c r="G52" s="74">
        <f t="shared" si="13"/>
        <v>5051914</v>
      </c>
      <c r="H52" s="49" t="s">
        <v>187</v>
      </c>
    </row>
    <row r="53" spans="1:8">
      <c r="A53" s="9" t="s">
        <v>56</v>
      </c>
      <c r="B53" s="74">
        <v>0</v>
      </c>
      <c r="C53" s="74">
        <v>0</v>
      </c>
      <c r="D53" s="74">
        <f t="shared" si="8"/>
        <v>0</v>
      </c>
      <c r="E53" s="74">
        <v>0</v>
      </c>
      <c r="F53" s="74">
        <v>0</v>
      </c>
      <c r="G53" s="74">
        <f t="shared" si="13"/>
        <v>0</v>
      </c>
      <c r="H53" s="49" t="s">
        <v>188</v>
      </c>
    </row>
    <row r="54" spans="1:8">
      <c r="A54" s="9" t="s">
        <v>57</v>
      </c>
      <c r="B54" s="91">
        <v>957100</v>
      </c>
      <c r="C54" s="91">
        <v>3231785.47</v>
      </c>
      <c r="D54" s="74">
        <f t="shared" si="8"/>
        <v>4188885.47</v>
      </c>
      <c r="E54" s="91">
        <v>432903.01</v>
      </c>
      <c r="F54" s="91">
        <v>397503.01</v>
      </c>
      <c r="G54" s="74">
        <f t="shared" si="13"/>
        <v>3755982.46</v>
      </c>
      <c r="H54" s="49" t="s">
        <v>189</v>
      </c>
    </row>
    <row r="55" spans="1:8">
      <c r="A55" s="9" t="s">
        <v>58</v>
      </c>
      <c r="B55" s="74">
        <v>0</v>
      </c>
      <c r="C55" s="74">
        <v>0</v>
      </c>
      <c r="D55" s="74">
        <f t="shared" si="8"/>
        <v>0</v>
      </c>
      <c r="E55" s="74">
        <v>0</v>
      </c>
      <c r="F55" s="74">
        <v>0</v>
      </c>
      <c r="G55" s="74">
        <f t="shared" si="13"/>
        <v>0</v>
      </c>
      <c r="H55" s="49" t="s">
        <v>190</v>
      </c>
    </row>
    <row r="56" spans="1:8">
      <c r="A56" s="9" t="s">
        <v>59</v>
      </c>
      <c r="B56" s="74">
        <v>0</v>
      </c>
      <c r="C56" s="74">
        <v>0</v>
      </c>
      <c r="D56" s="74">
        <f t="shared" si="8"/>
        <v>0</v>
      </c>
      <c r="E56" s="74">
        <v>0</v>
      </c>
      <c r="F56" s="74">
        <v>0</v>
      </c>
      <c r="G56" s="74">
        <f t="shared" si="13"/>
        <v>0</v>
      </c>
      <c r="H56" s="49" t="s">
        <v>191</v>
      </c>
    </row>
    <row r="57" spans="1:8">
      <c r="A57" s="9" t="s">
        <v>60</v>
      </c>
      <c r="B57" s="91">
        <v>966675</v>
      </c>
      <c r="C57" s="91">
        <v>3173049</v>
      </c>
      <c r="D57" s="74">
        <f t="shared" si="8"/>
        <v>4139724</v>
      </c>
      <c r="E57" s="91">
        <v>211317.2</v>
      </c>
      <c r="F57" s="91">
        <v>211317.2</v>
      </c>
      <c r="G57" s="74">
        <f t="shared" si="13"/>
        <v>3928406.8</v>
      </c>
      <c r="H57" s="49" t="s">
        <v>192</v>
      </c>
    </row>
    <row r="58" spans="1:8">
      <c r="A58" s="8" t="s">
        <v>61</v>
      </c>
      <c r="B58" s="74">
        <f>SUM(B59:B61)</f>
        <v>100000</v>
      </c>
      <c r="C58" s="74">
        <f t="shared" ref="C58:G58" si="14">SUM(C59:C61)</f>
        <v>24746479.27</v>
      </c>
      <c r="D58" s="74">
        <f t="shared" si="14"/>
        <v>24846479.27</v>
      </c>
      <c r="E58" s="74">
        <f t="shared" si="14"/>
        <v>6580867.9000000004</v>
      </c>
      <c r="F58" s="74">
        <f t="shared" si="14"/>
        <v>6580867.9000000004</v>
      </c>
      <c r="G58" s="74">
        <f t="shared" si="14"/>
        <v>18265611.370000001</v>
      </c>
    </row>
    <row r="59" spans="1:8">
      <c r="A59" s="9" t="s">
        <v>62</v>
      </c>
      <c r="B59" s="91">
        <v>100000</v>
      </c>
      <c r="C59" s="91">
        <v>24192666.390000001</v>
      </c>
      <c r="D59" s="74">
        <f t="shared" si="8"/>
        <v>24292666.390000001</v>
      </c>
      <c r="E59" s="91">
        <v>6114769.9100000001</v>
      </c>
      <c r="F59" s="91">
        <v>6114769.9100000001</v>
      </c>
      <c r="G59" s="74">
        <f t="shared" ref="G59:G61" si="15">D59-E59</f>
        <v>18177896.48</v>
      </c>
      <c r="H59" s="50" t="s">
        <v>193</v>
      </c>
    </row>
    <row r="60" spans="1:8">
      <c r="A60" s="9" t="s">
        <v>63</v>
      </c>
      <c r="B60" s="91">
        <v>0</v>
      </c>
      <c r="C60" s="91">
        <v>553812.88</v>
      </c>
      <c r="D60" s="74">
        <f t="shared" si="8"/>
        <v>553812.88</v>
      </c>
      <c r="E60" s="91">
        <v>466097.99</v>
      </c>
      <c r="F60" s="91">
        <v>466097.99</v>
      </c>
      <c r="G60" s="74">
        <f t="shared" si="15"/>
        <v>87714.890000000014</v>
      </c>
      <c r="H60" s="50" t="s">
        <v>194</v>
      </c>
    </row>
    <row r="61" spans="1:8">
      <c r="A61" s="9" t="s">
        <v>64</v>
      </c>
      <c r="B61" s="74">
        <v>0</v>
      </c>
      <c r="C61" s="74">
        <v>0</v>
      </c>
      <c r="D61" s="74">
        <f t="shared" si="8"/>
        <v>0</v>
      </c>
      <c r="E61" s="74">
        <v>0</v>
      </c>
      <c r="F61" s="74">
        <v>0</v>
      </c>
      <c r="G61" s="74">
        <f t="shared" si="15"/>
        <v>0</v>
      </c>
      <c r="H61" s="50" t="s">
        <v>195</v>
      </c>
    </row>
    <row r="62" spans="1:8">
      <c r="A62" s="8" t="s">
        <v>65</v>
      </c>
      <c r="B62" s="74">
        <f>SUM(B63:B67,B69:B70)</f>
        <v>0</v>
      </c>
      <c r="C62" s="74">
        <f t="shared" ref="C62:G62" si="16">SUM(C63:C67,C69:C70)</f>
        <v>17480791.210000001</v>
      </c>
      <c r="D62" s="74">
        <f t="shared" si="16"/>
        <v>17480791.210000001</v>
      </c>
      <c r="E62" s="74">
        <f t="shared" si="16"/>
        <v>0</v>
      </c>
      <c r="F62" s="74">
        <f t="shared" si="16"/>
        <v>0</v>
      </c>
      <c r="G62" s="74">
        <f t="shared" si="16"/>
        <v>17480791.210000001</v>
      </c>
    </row>
    <row r="63" spans="1:8">
      <c r="A63" s="9" t="s">
        <v>66</v>
      </c>
      <c r="B63" s="74">
        <v>0</v>
      </c>
      <c r="C63" s="74">
        <v>0</v>
      </c>
      <c r="D63" s="74">
        <f t="shared" si="8"/>
        <v>0</v>
      </c>
      <c r="E63" s="74">
        <v>0</v>
      </c>
      <c r="F63" s="74">
        <v>0</v>
      </c>
      <c r="G63" s="74">
        <f t="shared" ref="G63:G70" si="17">D63-E63</f>
        <v>0</v>
      </c>
      <c r="H63" s="51" t="s">
        <v>196</v>
      </c>
    </row>
    <row r="64" spans="1:8">
      <c r="A64" s="9" t="s">
        <v>67</v>
      </c>
      <c r="B64" s="74">
        <v>0</v>
      </c>
      <c r="C64" s="74">
        <v>0</v>
      </c>
      <c r="D64" s="74">
        <f t="shared" si="8"/>
        <v>0</v>
      </c>
      <c r="E64" s="74">
        <v>0</v>
      </c>
      <c r="F64" s="74">
        <v>0</v>
      </c>
      <c r="G64" s="74">
        <f t="shared" si="17"/>
        <v>0</v>
      </c>
      <c r="H64" s="51" t="s">
        <v>197</v>
      </c>
    </row>
    <row r="65" spans="1:8">
      <c r="A65" s="9" t="s">
        <v>68</v>
      </c>
      <c r="B65" s="74">
        <v>0</v>
      </c>
      <c r="C65" s="74">
        <v>0</v>
      </c>
      <c r="D65" s="74">
        <f t="shared" si="8"/>
        <v>0</v>
      </c>
      <c r="E65" s="74">
        <v>0</v>
      </c>
      <c r="F65" s="74">
        <v>0</v>
      </c>
      <c r="G65" s="74">
        <f t="shared" si="17"/>
        <v>0</v>
      </c>
      <c r="H65" s="51" t="s">
        <v>198</v>
      </c>
    </row>
    <row r="66" spans="1:8">
      <c r="A66" s="9" t="s">
        <v>69</v>
      </c>
      <c r="B66" s="74">
        <v>0</v>
      </c>
      <c r="C66" s="74">
        <v>0</v>
      </c>
      <c r="D66" s="74">
        <f t="shared" si="8"/>
        <v>0</v>
      </c>
      <c r="E66" s="74">
        <v>0</v>
      </c>
      <c r="F66" s="74">
        <v>0</v>
      </c>
      <c r="G66" s="74">
        <f t="shared" si="17"/>
        <v>0</v>
      </c>
      <c r="H66" s="51" t="s">
        <v>199</v>
      </c>
    </row>
    <row r="67" spans="1:8">
      <c r="A67" s="9" t="s">
        <v>70</v>
      </c>
      <c r="B67" s="74">
        <v>0</v>
      </c>
      <c r="C67" s="74">
        <v>0</v>
      </c>
      <c r="D67" s="74">
        <f t="shared" si="8"/>
        <v>0</v>
      </c>
      <c r="E67" s="74">
        <v>0</v>
      </c>
      <c r="F67" s="74">
        <v>0</v>
      </c>
      <c r="G67" s="74">
        <f t="shared" si="17"/>
        <v>0</v>
      </c>
      <c r="H67" s="51" t="s">
        <v>200</v>
      </c>
    </row>
    <row r="68" spans="1:8">
      <c r="A68" s="9" t="s">
        <v>71</v>
      </c>
      <c r="B68" s="74">
        <v>0</v>
      </c>
      <c r="C68" s="74">
        <v>0</v>
      </c>
      <c r="D68" s="74">
        <f t="shared" si="8"/>
        <v>0</v>
      </c>
      <c r="E68" s="74">
        <v>0</v>
      </c>
      <c r="F68" s="74">
        <v>0</v>
      </c>
      <c r="G68" s="74">
        <f t="shared" si="17"/>
        <v>0</v>
      </c>
      <c r="H68" s="51"/>
    </row>
    <row r="69" spans="1:8">
      <c r="A69" s="9" t="s">
        <v>72</v>
      </c>
      <c r="B69" s="74">
        <v>0</v>
      </c>
      <c r="C69" s="74">
        <v>0</v>
      </c>
      <c r="D69" s="74">
        <f t="shared" si="8"/>
        <v>0</v>
      </c>
      <c r="E69" s="74">
        <v>0</v>
      </c>
      <c r="F69" s="74">
        <v>0</v>
      </c>
      <c r="G69" s="74">
        <f t="shared" si="17"/>
        <v>0</v>
      </c>
      <c r="H69" s="51" t="s">
        <v>201</v>
      </c>
    </row>
    <row r="70" spans="1:8">
      <c r="A70" s="9" t="s">
        <v>73</v>
      </c>
      <c r="B70" s="91">
        <v>0</v>
      </c>
      <c r="C70" s="91">
        <v>17480791.210000001</v>
      </c>
      <c r="D70" s="74">
        <f t="shared" si="8"/>
        <v>17480791.210000001</v>
      </c>
      <c r="E70" s="91">
        <v>0</v>
      </c>
      <c r="F70" s="91">
        <v>0</v>
      </c>
      <c r="G70" s="74">
        <f t="shared" si="17"/>
        <v>17480791.210000001</v>
      </c>
      <c r="H70" s="51" t="s">
        <v>202</v>
      </c>
    </row>
    <row r="71" spans="1:8">
      <c r="A71" s="8" t="s">
        <v>74</v>
      </c>
      <c r="B71" s="74">
        <f>SUM(B72:B74)</f>
        <v>0</v>
      </c>
      <c r="C71" s="74">
        <f t="shared" ref="C71:G71" si="18">SUM(C72:C74)</f>
        <v>1310800</v>
      </c>
      <c r="D71" s="74">
        <f t="shared" si="18"/>
        <v>1310800</v>
      </c>
      <c r="E71" s="74">
        <f t="shared" si="18"/>
        <v>60800</v>
      </c>
      <c r="F71" s="74">
        <f t="shared" si="18"/>
        <v>60800</v>
      </c>
      <c r="G71" s="74">
        <f t="shared" si="18"/>
        <v>1250000</v>
      </c>
    </row>
    <row r="72" spans="1:8">
      <c r="A72" s="9" t="s">
        <v>75</v>
      </c>
      <c r="B72" s="74">
        <v>0</v>
      </c>
      <c r="C72" s="74">
        <v>0</v>
      </c>
      <c r="D72" s="74">
        <f t="shared" si="8"/>
        <v>0</v>
      </c>
      <c r="E72" s="74">
        <v>0</v>
      </c>
      <c r="F72" s="74">
        <v>0</v>
      </c>
      <c r="G72" s="74">
        <f t="shared" ref="G72:G74" si="19">D72-E72</f>
        <v>0</v>
      </c>
      <c r="H72" s="52" t="s">
        <v>203</v>
      </c>
    </row>
    <row r="73" spans="1:8">
      <c r="A73" s="9" t="s">
        <v>76</v>
      </c>
      <c r="B73" s="74">
        <v>0</v>
      </c>
      <c r="C73" s="74">
        <v>0</v>
      </c>
      <c r="D73" s="74">
        <f t="shared" si="8"/>
        <v>0</v>
      </c>
      <c r="E73" s="74">
        <v>0</v>
      </c>
      <c r="F73" s="74">
        <v>0</v>
      </c>
      <c r="G73" s="74">
        <f t="shared" si="19"/>
        <v>0</v>
      </c>
      <c r="H73" s="52" t="s">
        <v>204</v>
      </c>
    </row>
    <row r="74" spans="1:8">
      <c r="A74" s="9" t="s">
        <v>77</v>
      </c>
      <c r="B74" s="91">
        <v>0</v>
      </c>
      <c r="C74" s="91">
        <v>1310800</v>
      </c>
      <c r="D74" s="74">
        <f t="shared" si="8"/>
        <v>1310800</v>
      </c>
      <c r="E74" s="91">
        <v>60800</v>
      </c>
      <c r="F74" s="91">
        <v>60800</v>
      </c>
      <c r="G74" s="74">
        <f t="shared" si="19"/>
        <v>1250000</v>
      </c>
      <c r="H74" s="52" t="s">
        <v>205</v>
      </c>
    </row>
    <row r="75" spans="1:8">
      <c r="A75" s="8" t="s">
        <v>78</v>
      </c>
      <c r="B75" s="74">
        <f>SUM(B76:B82)</f>
        <v>0</v>
      </c>
      <c r="C75" s="74">
        <f t="shared" ref="C75:G75" si="20">SUM(C76:C82)</f>
        <v>0</v>
      </c>
      <c r="D75" s="74">
        <f t="shared" si="20"/>
        <v>0</v>
      </c>
      <c r="E75" s="74">
        <f t="shared" si="20"/>
        <v>0</v>
      </c>
      <c r="F75" s="74">
        <f t="shared" si="20"/>
        <v>0</v>
      </c>
      <c r="G75" s="74">
        <f t="shared" si="20"/>
        <v>0</v>
      </c>
    </row>
    <row r="76" spans="1:8">
      <c r="A76" s="9" t="s">
        <v>79</v>
      </c>
      <c r="B76" s="74">
        <v>0</v>
      </c>
      <c r="C76" s="74">
        <v>0</v>
      </c>
      <c r="D76" s="74">
        <f t="shared" si="8"/>
        <v>0</v>
      </c>
      <c r="E76" s="74">
        <v>0</v>
      </c>
      <c r="F76" s="74">
        <v>0</v>
      </c>
      <c r="G76" s="74">
        <f t="shared" ref="G76:G82" si="21">D76-E76</f>
        <v>0</v>
      </c>
      <c r="H76" s="53" t="s">
        <v>206</v>
      </c>
    </row>
    <row r="77" spans="1:8">
      <c r="A77" s="9" t="s">
        <v>80</v>
      </c>
      <c r="B77" s="74">
        <v>0</v>
      </c>
      <c r="C77" s="74">
        <v>0</v>
      </c>
      <c r="D77" s="74">
        <f t="shared" si="8"/>
        <v>0</v>
      </c>
      <c r="E77" s="74">
        <v>0</v>
      </c>
      <c r="F77" s="74">
        <v>0</v>
      </c>
      <c r="G77" s="74">
        <f t="shared" si="21"/>
        <v>0</v>
      </c>
      <c r="H77" s="53" t="s">
        <v>207</v>
      </c>
    </row>
    <row r="78" spans="1:8">
      <c r="A78" s="9" t="s">
        <v>81</v>
      </c>
      <c r="B78" s="74">
        <v>0</v>
      </c>
      <c r="C78" s="74">
        <v>0</v>
      </c>
      <c r="D78" s="74">
        <f t="shared" si="8"/>
        <v>0</v>
      </c>
      <c r="E78" s="74">
        <v>0</v>
      </c>
      <c r="F78" s="74">
        <v>0</v>
      </c>
      <c r="G78" s="74">
        <f t="shared" si="21"/>
        <v>0</v>
      </c>
      <c r="H78" s="53" t="s">
        <v>208</v>
      </c>
    </row>
    <row r="79" spans="1:8">
      <c r="A79" s="9" t="s">
        <v>82</v>
      </c>
      <c r="B79" s="74">
        <v>0</v>
      </c>
      <c r="C79" s="74">
        <v>0</v>
      </c>
      <c r="D79" s="74">
        <f t="shared" si="8"/>
        <v>0</v>
      </c>
      <c r="E79" s="74">
        <v>0</v>
      </c>
      <c r="F79" s="74">
        <v>0</v>
      </c>
      <c r="G79" s="74">
        <f t="shared" si="21"/>
        <v>0</v>
      </c>
      <c r="H79" s="53" t="s">
        <v>209</v>
      </c>
    </row>
    <row r="80" spans="1:8">
      <c r="A80" s="9" t="s">
        <v>83</v>
      </c>
      <c r="B80" s="74">
        <v>0</v>
      </c>
      <c r="C80" s="74">
        <v>0</v>
      </c>
      <c r="D80" s="74">
        <f t="shared" si="8"/>
        <v>0</v>
      </c>
      <c r="E80" s="74">
        <v>0</v>
      </c>
      <c r="F80" s="74">
        <v>0</v>
      </c>
      <c r="G80" s="74">
        <f t="shared" si="21"/>
        <v>0</v>
      </c>
      <c r="H80" s="53" t="s">
        <v>210</v>
      </c>
    </row>
    <row r="81" spans="1:8">
      <c r="A81" s="9" t="s">
        <v>84</v>
      </c>
      <c r="B81" s="74">
        <v>0</v>
      </c>
      <c r="C81" s="74">
        <v>0</v>
      </c>
      <c r="D81" s="74">
        <f t="shared" si="8"/>
        <v>0</v>
      </c>
      <c r="E81" s="74">
        <v>0</v>
      </c>
      <c r="F81" s="74">
        <v>0</v>
      </c>
      <c r="G81" s="74">
        <f t="shared" si="21"/>
        <v>0</v>
      </c>
      <c r="H81" s="53" t="s">
        <v>211</v>
      </c>
    </row>
    <row r="82" spans="1:8">
      <c r="A82" s="9" t="s">
        <v>85</v>
      </c>
      <c r="B82" s="74">
        <v>0</v>
      </c>
      <c r="C82" s="74">
        <v>0</v>
      </c>
      <c r="D82" s="74">
        <f t="shared" si="8"/>
        <v>0</v>
      </c>
      <c r="E82" s="74">
        <v>0</v>
      </c>
      <c r="F82" s="74">
        <v>0</v>
      </c>
      <c r="G82" s="74">
        <f t="shared" si="21"/>
        <v>0</v>
      </c>
      <c r="H82" s="53" t="s">
        <v>212</v>
      </c>
    </row>
    <row r="83" spans="1:8">
      <c r="A83" s="10"/>
      <c r="B83" s="75"/>
      <c r="C83" s="75"/>
      <c r="D83" s="75"/>
      <c r="E83" s="75"/>
      <c r="F83" s="75"/>
      <c r="G83" s="75"/>
    </row>
    <row r="84" spans="1:8">
      <c r="A84" s="11" t="s">
        <v>86</v>
      </c>
      <c r="B84" s="73">
        <f>B85+B93+B103+B113+B123+B133+B137+B146+B150</f>
        <v>136282864.83000001</v>
      </c>
      <c r="C84" s="73">
        <f t="shared" ref="C84:G84" si="22">C85+C93+C103+C113+C123+C133+C137+C146+C150</f>
        <v>93415513.290000007</v>
      </c>
      <c r="D84" s="73">
        <f t="shared" si="22"/>
        <v>229698378.12</v>
      </c>
      <c r="E84" s="73">
        <f t="shared" si="22"/>
        <v>99637765</v>
      </c>
      <c r="F84" s="73">
        <f t="shared" si="22"/>
        <v>96973366.260000005</v>
      </c>
      <c r="G84" s="73">
        <f t="shared" si="22"/>
        <v>130060613.12</v>
      </c>
    </row>
    <row r="85" spans="1:8">
      <c r="A85" s="8" t="s">
        <v>13</v>
      </c>
      <c r="B85" s="74">
        <f>SUM(B86:B92)</f>
        <v>0</v>
      </c>
      <c r="C85" s="74">
        <f t="shared" ref="C85:G85" si="23">SUM(C86:C92)</f>
        <v>0</v>
      </c>
      <c r="D85" s="74">
        <f t="shared" si="23"/>
        <v>0</v>
      </c>
      <c r="E85" s="74">
        <f t="shared" si="23"/>
        <v>0</v>
      </c>
      <c r="F85" s="74">
        <f t="shared" si="23"/>
        <v>0</v>
      </c>
      <c r="G85" s="74">
        <f t="shared" si="23"/>
        <v>0</v>
      </c>
    </row>
    <row r="86" spans="1:8">
      <c r="A86" s="9" t="s">
        <v>14</v>
      </c>
      <c r="B86" s="74">
        <v>0</v>
      </c>
      <c r="C86" s="74">
        <v>0</v>
      </c>
      <c r="D86" s="74">
        <f t="shared" ref="D86:D92" si="24">B86+C86</f>
        <v>0</v>
      </c>
      <c r="E86" s="74">
        <v>0</v>
      </c>
      <c r="F86" s="74">
        <v>0</v>
      </c>
      <c r="G86" s="74">
        <f t="shared" ref="G86:G92" si="25">D86-E86</f>
        <v>0</v>
      </c>
      <c r="H86" s="54" t="s">
        <v>213</v>
      </c>
    </row>
    <row r="87" spans="1:8">
      <c r="A87" s="9" t="s">
        <v>15</v>
      </c>
      <c r="B87" s="74">
        <v>0</v>
      </c>
      <c r="C87" s="74">
        <v>0</v>
      </c>
      <c r="D87" s="74">
        <f t="shared" si="24"/>
        <v>0</v>
      </c>
      <c r="E87" s="74">
        <v>0</v>
      </c>
      <c r="F87" s="74">
        <v>0</v>
      </c>
      <c r="G87" s="74">
        <f t="shared" si="25"/>
        <v>0</v>
      </c>
      <c r="H87" s="54" t="s">
        <v>214</v>
      </c>
    </row>
    <row r="88" spans="1:8">
      <c r="A88" s="9" t="s">
        <v>16</v>
      </c>
      <c r="B88" s="74">
        <v>0</v>
      </c>
      <c r="C88" s="74">
        <v>0</v>
      </c>
      <c r="D88" s="74">
        <f t="shared" si="24"/>
        <v>0</v>
      </c>
      <c r="E88" s="74">
        <v>0</v>
      </c>
      <c r="F88" s="74">
        <v>0</v>
      </c>
      <c r="G88" s="74">
        <f t="shared" si="25"/>
        <v>0</v>
      </c>
      <c r="H88" s="54" t="s">
        <v>215</v>
      </c>
    </row>
    <row r="89" spans="1:8">
      <c r="A89" s="9" t="s">
        <v>17</v>
      </c>
      <c r="B89" s="74">
        <v>0</v>
      </c>
      <c r="C89" s="74">
        <v>0</v>
      </c>
      <c r="D89" s="74">
        <f t="shared" si="24"/>
        <v>0</v>
      </c>
      <c r="E89" s="74">
        <v>0</v>
      </c>
      <c r="F89" s="74">
        <v>0</v>
      </c>
      <c r="G89" s="74">
        <f t="shared" si="25"/>
        <v>0</v>
      </c>
      <c r="H89" s="54" t="s">
        <v>216</v>
      </c>
    </row>
    <row r="90" spans="1:8">
      <c r="A90" s="9" t="s">
        <v>18</v>
      </c>
      <c r="B90" s="74">
        <v>0</v>
      </c>
      <c r="C90" s="74">
        <v>0</v>
      </c>
      <c r="D90" s="74">
        <f t="shared" si="24"/>
        <v>0</v>
      </c>
      <c r="E90" s="74">
        <v>0</v>
      </c>
      <c r="F90" s="74">
        <v>0</v>
      </c>
      <c r="G90" s="74">
        <f t="shared" si="25"/>
        <v>0</v>
      </c>
      <c r="H90" s="54" t="s">
        <v>217</v>
      </c>
    </row>
    <row r="91" spans="1:8">
      <c r="A91" s="9" t="s">
        <v>19</v>
      </c>
      <c r="B91" s="74">
        <v>0</v>
      </c>
      <c r="C91" s="74">
        <v>0</v>
      </c>
      <c r="D91" s="74">
        <f t="shared" si="24"/>
        <v>0</v>
      </c>
      <c r="E91" s="74">
        <v>0</v>
      </c>
      <c r="F91" s="74">
        <v>0</v>
      </c>
      <c r="G91" s="74">
        <f t="shared" si="25"/>
        <v>0</v>
      </c>
      <c r="H91" s="54" t="s">
        <v>218</v>
      </c>
    </row>
    <row r="92" spans="1:8">
      <c r="A92" s="9" t="s">
        <v>20</v>
      </c>
      <c r="B92" s="74">
        <v>0</v>
      </c>
      <c r="C92" s="74">
        <v>0</v>
      </c>
      <c r="D92" s="74">
        <f t="shared" si="24"/>
        <v>0</v>
      </c>
      <c r="E92" s="74">
        <v>0</v>
      </c>
      <c r="F92" s="74">
        <v>0</v>
      </c>
      <c r="G92" s="74">
        <f t="shared" si="25"/>
        <v>0</v>
      </c>
      <c r="H92" s="54" t="s">
        <v>219</v>
      </c>
    </row>
    <row r="93" spans="1:8">
      <c r="A93" s="8" t="s">
        <v>21</v>
      </c>
      <c r="B93" s="74">
        <f>SUM(B94:B102)</f>
        <v>35923918.270000003</v>
      </c>
      <c r="C93" s="74">
        <f t="shared" ref="C93:G93" si="26">SUM(C94:C102)</f>
        <v>2623073.25</v>
      </c>
      <c r="D93" s="74">
        <f t="shared" si="26"/>
        <v>38546991.520000003</v>
      </c>
      <c r="E93" s="74">
        <f t="shared" si="26"/>
        <v>14727711.799999999</v>
      </c>
      <c r="F93" s="74">
        <f t="shared" si="26"/>
        <v>14395353.050000001</v>
      </c>
      <c r="G93" s="74">
        <f t="shared" si="26"/>
        <v>23819279.720000006</v>
      </c>
    </row>
    <row r="94" spans="1:8">
      <c r="A94" s="9" t="s">
        <v>22</v>
      </c>
      <c r="B94" s="91">
        <v>674400</v>
      </c>
      <c r="C94" s="91">
        <v>76640</v>
      </c>
      <c r="D94" s="74">
        <f t="shared" ref="D94:D102" si="27">B94+C94</f>
        <v>751040</v>
      </c>
      <c r="E94" s="91">
        <v>236013.28</v>
      </c>
      <c r="F94" s="91">
        <v>236013.28</v>
      </c>
      <c r="G94" s="74">
        <f t="shared" ref="G94:G102" si="28">D94-E94</f>
        <v>515026.72</v>
      </c>
      <c r="H94" s="55" t="s">
        <v>220</v>
      </c>
    </row>
    <row r="95" spans="1:8">
      <c r="A95" s="9" t="s">
        <v>23</v>
      </c>
      <c r="B95" s="91">
        <v>2081000</v>
      </c>
      <c r="C95" s="91">
        <v>-58000</v>
      </c>
      <c r="D95" s="74">
        <f t="shared" si="27"/>
        <v>2023000</v>
      </c>
      <c r="E95" s="91">
        <v>1781912.65</v>
      </c>
      <c r="F95" s="91">
        <v>1561590.37</v>
      </c>
      <c r="G95" s="74">
        <f t="shared" si="28"/>
        <v>241087.35000000009</v>
      </c>
      <c r="H95" s="55" t="s">
        <v>221</v>
      </c>
    </row>
    <row r="96" spans="1:8">
      <c r="A96" s="9" t="s">
        <v>24</v>
      </c>
      <c r="B96" s="91">
        <v>35000</v>
      </c>
      <c r="C96" s="91">
        <v>0</v>
      </c>
      <c r="D96" s="74">
        <f t="shared" si="27"/>
        <v>35000</v>
      </c>
      <c r="E96" s="91">
        <v>0</v>
      </c>
      <c r="F96" s="91">
        <v>0</v>
      </c>
      <c r="G96" s="74">
        <f t="shared" si="28"/>
        <v>35000</v>
      </c>
      <c r="H96" s="55" t="s">
        <v>222</v>
      </c>
    </row>
    <row r="97" spans="1:8">
      <c r="A97" s="9" t="s">
        <v>25</v>
      </c>
      <c r="B97" s="91">
        <v>2952000</v>
      </c>
      <c r="C97" s="91">
        <v>284657</v>
      </c>
      <c r="D97" s="74">
        <f t="shared" si="27"/>
        <v>3236657</v>
      </c>
      <c r="E97" s="91">
        <v>481538.16</v>
      </c>
      <c r="F97" s="91">
        <v>481538.16</v>
      </c>
      <c r="G97" s="74">
        <f t="shared" si="28"/>
        <v>2755118.84</v>
      </c>
      <c r="H97" s="55" t="s">
        <v>223</v>
      </c>
    </row>
    <row r="98" spans="1:8">
      <c r="A98" s="2" t="s">
        <v>26</v>
      </c>
      <c r="B98" s="91">
        <v>254000</v>
      </c>
      <c r="C98" s="91">
        <v>-53650</v>
      </c>
      <c r="D98" s="74">
        <f t="shared" si="27"/>
        <v>200350</v>
      </c>
      <c r="E98" s="91">
        <v>31431.759999999998</v>
      </c>
      <c r="F98" s="91">
        <v>31431.759999999998</v>
      </c>
      <c r="G98" s="74">
        <f t="shared" si="28"/>
        <v>168918.24</v>
      </c>
      <c r="H98" s="55" t="s">
        <v>224</v>
      </c>
    </row>
    <row r="99" spans="1:8">
      <c r="A99" s="9" t="s">
        <v>27</v>
      </c>
      <c r="B99" s="91">
        <v>27785719.949999999</v>
      </c>
      <c r="C99" s="91">
        <v>-1634382.7</v>
      </c>
      <c r="D99" s="74">
        <f t="shared" si="27"/>
        <v>26151337.25</v>
      </c>
      <c r="E99" s="91">
        <v>10696461.27</v>
      </c>
      <c r="F99" s="91">
        <v>10584424.800000001</v>
      </c>
      <c r="G99" s="74">
        <f t="shared" si="28"/>
        <v>15454875.98</v>
      </c>
      <c r="H99" s="55" t="s">
        <v>225</v>
      </c>
    </row>
    <row r="100" spans="1:8">
      <c r="A100" s="9" t="s">
        <v>28</v>
      </c>
      <c r="B100" s="91">
        <v>1077300</v>
      </c>
      <c r="C100" s="91">
        <v>2424240</v>
      </c>
      <c r="D100" s="74">
        <f t="shared" si="27"/>
        <v>3501540</v>
      </c>
      <c r="E100" s="91">
        <v>107138.01</v>
      </c>
      <c r="F100" s="91">
        <v>107138.01</v>
      </c>
      <c r="G100" s="74">
        <f t="shared" si="28"/>
        <v>3394401.99</v>
      </c>
      <c r="H100" s="55" t="s">
        <v>226</v>
      </c>
    </row>
    <row r="101" spans="1:8">
      <c r="A101" s="9" t="s">
        <v>29</v>
      </c>
      <c r="B101" s="91">
        <v>55000</v>
      </c>
      <c r="C101" s="91">
        <v>-55000</v>
      </c>
      <c r="D101" s="74">
        <f t="shared" si="27"/>
        <v>0</v>
      </c>
      <c r="E101" s="91">
        <v>0</v>
      </c>
      <c r="F101" s="91">
        <v>0</v>
      </c>
      <c r="G101" s="74">
        <f t="shared" si="28"/>
        <v>0</v>
      </c>
      <c r="H101" s="55" t="s">
        <v>227</v>
      </c>
    </row>
    <row r="102" spans="1:8">
      <c r="A102" s="9" t="s">
        <v>30</v>
      </c>
      <c r="B102" s="91">
        <v>1009498.32</v>
      </c>
      <c r="C102" s="91">
        <v>1638568.95</v>
      </c>
      <c r="D102" s="74">
        <f t="shared" si="27"/>
        <v>2648067.27</v>
      </c>
      <c r="E102" s="91">
        <v>1393216.67</v>
      </c>
      <c r="F102" s="91">
        <v>1393216.67</v>
      </c>
      <c r="G102" s="74">
        <f t="shared" si="28"/>
        <v>1254850.6000000001</v>
      </c>
      <c r="H102" s="55" t="s">
        <v>228</v>
      </c>
    </row>
    <row r="103" spans="1:8">
      <c r="A103" s="8" t="s">
        <v>31</v>
      </c>
      <c r="B103" s="74">
        <f>SUM(B104:B112)</f>
        <v>20699622.990000002</v>
      </c>
      <c r="C103" s="74">
        <f t="shared" ref="C103:G103" si="29">SUM(C104:C112)</f>
        <v>5889919.6699999999</v>
      </c>
      <c r="D103" s="74">
        <f t="shared" si="29"/>
        <v>26589542.66</v>
      </c>
      <c r="E103" s="74">
        <f t="shared" si="29"/>
        <v>14976593.859999999</v>
      </c>
      <c r="F103" s="74">
        <f t="shared" si="29"/>
        <v>14189377.129999999</v>
      </c>
      <c r="G103" s="74">
        <f t="shared" si="29"/>
        <v>11612948.800000001</v>
      </c>
    </row>
    <row r="104" spans="1:8">
      <c r="A104" s="9" t="s">
        <v>32</v>
      </c>
      <c r="B104" s="91">
        <v>10441946.560000001</v>
      </c>
      <c r="C104" s="91">
        <v>-1635720</v>
      </c>
      <c r="D104" s="74">
        <f t="shared" ref="D104:D112" si="30">B104+C104</f>
        <v>8806226.5600000005</v>
      </c>
      <c r="E104" s="91">
        <v>8406453.4299999997</v>
      </c>
      <c r="F104" s="91">
        <v>8182032.5099999998</v>
      </c>
      <c r="G104" s="74">
        <f t="shared" ref="G104:G112" si="31">D104-E104</f>
        <v>399773.13000000082</v>
      </c>
      <c r="H104" s="56" t="s">
        <v>229</v>
      </c>
    </row>
    <row r="105" spans="1:8">
      <c r="A105" s="9" t="s">
        <v>33</v>
      </c>
      <c r="B105" s="91">
        <v>250000</v>
      </c>
      <c r="C105" s="91">
        <v>272920</v>
      </c>
      <c r="D105" s="74">
        <f t="shared" si="30"/>
        <v>522920</v>
      </c>
      <c r="E105" s="91">
        <v>364066.92</v>
      </c>
      <c r="F105" s="91">
        <v>168366</v>
      </c>
      <c r="G105" s="74">
        <f t="shared" si="31"/>
        <v>158853.08000000002</v>
      </c>
      <c r="H105" s="56" t="s">
        <v>230</v>
      </c>
    </row>
    <row r="106" spans="1:8">
      <c r="A106" s="9" t="s">
        <v>34</v>
      </c>
      <c r="B106" s="91">
        <v>842000</v>
      </c>
      <c r="C106" s="91">
        <v>6967755.9199999999</v>
      </c>
      <c r="D106" s="74">
        <f t="shared" si="30"/>
        <v>7809755.9199999999</v>
      </c>
      <c r="E106" s="91">
        <v>1028324.93</v>
      </c>
      <c r="F106" s="91">
        <v>953324.93</v>
      </c>
      <c r="G106" s="74">
        <f t="shared" si="31"/>
        <v>6781430.9900000002</v>
      </c>
      <c r="H106" s="56" t="s">
        <v>231</v>
      </c>
    </row>
    <row r="107" spans="1:8">
      <c r="A107" s="9" t="s">
        <v>35</v>
      </c>
      <c r="B107" s="91">
        <v>2383976.4300000002</v>
      </c>
      <c r="C107" s="91">
        <v>116032</v>
      </c>
      <c r="D107" s="74">
        <f t="shared" si="30"/>
        <v>2500008.4300000002</v>
      </c>
      <c r="E107" s="91">
        <v>1843396.03</v>
      </c>
      <c r="F107" s="91">
        <v>1843396.03</v>
      </c>
      <c r="G107" s="74">
        <f t="shared" si="31"/>
        <v>656612.40000000014</v>
      </c>
      <c r="H107" s="56" t="s">
        <v>232</v>
      </c>
    </row>
    <row r="108" spans="1:8">
      <c r="A108" s="9" t="s">
        <v>36</v>
      </c>
      <c r="B108" s="91">
        <v>6279100</v>
      </c>
      <c r="C108" s="91">
        <v>-574668.25</v>
      </c>
      <c r="D108" s="74">
        <f t="shared" si="30"/>
        <v>5704431.75</v>
      </c>
      <c r="E108" s="91">
        <v>3009916.18</v>
      </c>
      <c r="F108" s="91">
        <v>2717821.29</v>
      </c>
      <c r="G108" s="74">
        <f t="shared" si="31"/>
        <v>2694515.57</v>
      </c>
      <c r="H108" s="56" t="s">
        <v>233</v>
      </c>
    </row>
    <row r="109" spans="1:8">
      <c r="A109" s="9" t="s">
        <v>37</v>
      </c>
      <c r="B109" s="91">
        <v>69400</v>
      </c>
      <c r="C109" s="91">
        <v>708600</v>
      </c>
      <c r="D109" s="74">
        <f t="shared" si="30"/>
        <v>778000</v>
      </c>
      <c r="E109" s="91">
        <v>57920</v>
      </c>
      <c r="F109" s="91">
        <v>57920</v>
      </c>
      <c r="G109" s="74">
        <f t="shared" si="31"/>
        <v>720080</v>
      </c>
      <c r="H109" s="56" t="s">
        <v>234</v>
      </c>
    </row>
    <row r="110" spans="1:8">
      <c r="A110" s="9" t="s">
        <v>38</v>
      </c>
      <c r="B110" s="91">
        <v>86200</v>
      </c>
      <c r="C110" s="91">
        <v>0</v>
      </c>
      <c r="D110" s="74">
        <f t="shared" si="30"/>
        <v>86200</v>
      </c>
      <c r="E110" s="91">
        <v>50617</v>
      </c>
      <c r="F110" s="91">
        <v>50617</v>
      </c>
      <c r="G110" s="74">
        <f t="shared" si="31"/>
        <v>35583</v>
      </c>
      <c r="H110" s="56" t="s">
        <v>235</v>
      </c>
    </row>
    <row r="111" spans="1:8">
      <c r="A111" s="9" t="s">
        <v>39</v>
      </c>
      <c r="B111" s="91">
        <v>275000</v>
      </c>
      <c r="C111" s="91">
        <v>-5000</v>
      </c>
      <c r="D111" s="74">
        <f t="shared" si="30"/>
        <v>270000</v>
      </c>
      <c r="E111" s="91">
        <v>139994.56</v>
      </c>
      <c r="F111" s="91">
        <v>139994.56</v>
      </c>
      <c r="G111" s="74">
        <f t="shared" si="31"/>
        <v>130005.44</v>
      </c>
      <c r="H111" s="56" t="s">
        <v>236</v>
      </c>
    </row>
    <row r="112" spans="1:8">
      <c r="A112" s="9" t="s">
        <v>40</v>
      </c>
      <c r="B112" s="91">
        <v>72000</v>
      </c>
      <c r="C112" s="91">
        <v>40000</v>
      </c>
      <c r="D112" s="74">
        <f t="shared" si="30"/>
        <v>112000</v>
      </c>
      <c r="E112" s="91">
        <v>75904.81</v>
      </c>
      <c r="F112" s="91">
        <v>75904.81</v>
      </c>
      <c r="G112" s="74">
        <f t="shared" si="31"/>
        <v>36095.19</v>
      </c>
      <c r="H112" s="56" t="s">
        <v>237</v>
      </c>
    </row>
    <row r="113" spans="1:8">
      <c r="A113" s="8" t="s">
        <v>41</v>
      </c>
      <c r="B113" s="74">
        <f>SUM(B114:B122)</f>
        <v>8500000</v>
      </c>
      <c r="C113" s="74">
        <f t="shared" ref="C113:G113" si="32">SUM(C114:C122)</f>
        <v>5991986.79</v>
      </c>
      <c r="D113" s="74">
        <f t="shared" si="32"/>
        <v>14491986.789999999</v>
      </c>
      <c r="E113" s="74">
        <f t="shared" si="32"/>
        <v>4939657.18</v>
      </c>
      <c r="F113" s="74">
        <f t="shared" si="32"/>
        <v>3427773.45</v>
      </c>
      <c r="G113" s="74">
        <f t="shared" si="32"/>
        <v>9552329.6099999994</v>
      </c>
    </row>
    <row r="114" spans="1:8">
      <c r="A114" s="9" t="s">
        <v>42</v>
      </c>
      <c r="B114" s="74">
        <v>0</v>
      </c>
      <c r="C114" s="74">
        <v>0</v>
      </c>
      <c r="D114" s="74">
        <f t="shared" ref="D114:D122" si="33">B114+C114</f>
        <v>0</v>
      </c>
      <c r="E114" s="74">
        <v>0</v>
      </c>
      <c r="F114" s="74">
        <v>0</v>
      </c>
      <c r="G114" s="74">
        <f t="shared" ref="G114:G122" si="34">D114-E114</f>
        <v>0</v>
      </c>
      <c r="H114" s="57" t="s">
        <v>238</v>
      </c>
    </row>
    <row r="115" spans="1:8">
      <c r="A115" s="9" t="s">
        <v>43</v>
      </c>
      <c r="B115" s="74">
        <v>0</v>
      </c>
      <c r="C115" s="74">
        <v>0</v>
      </c>
      <c r="D115" s="74">
        <f t="shared" si="33"/>
        <v>0</v>
      </c>
      <c r="E115" s="74">
        <v>0</v>
      </c>
      <c r="F115" s="74">
        <v>0</v>
      </c>
      <c r="G115" s="74">
        <f t="shared" si="34"/>
        <v>0</v>
      </c>
      <c r="H115" s="57" t="s">
        <v>239</v>
      </c>
    </row>
    <row r="116" spans="1:8">
      <c r="A116" s="9" t="s">
        <v>44</v>
      </c>
      <c r="B116" s="74">
        <v>0</v>
      </c>
      <c r="C116" s="74">
        <v>0</v>
      </c>
      <c r="D116" s="74">
        <f t="shared" si="33"/>
        <v>0</v>
      </c>
      <c r="E116" s="74">
        <v>0</v>
      </c>
      <c r="F116" s="74">
        <v>0</v>
      </c>
      <c r="G116" s="74">
        <f t="shared" si="34"/>
        <v>0</v>
      </c>
      <c r="H116" s="57" t="s">
        <v>240</v>
      </c>
    </row>
    <row r="117" spans="1:8">
      <c r="A117" s="9" t="s">
        <v>45</v>
      </c>
      <c r="B117" s="91">
        <v>8500000</v>
      </c>
      <c r="C117" s="91">
        <v>5991986.79</v>
      </c>
      <c r="D117" s="74">
        <f t="shared" si="33"/>
        <v>14491986.789999999</v>
      </c>
      <c r="E117" s="91">
        <v>4939657.18</v>
      </c>
      <c r="F117" s="91">
        <v>3427773.45</v>
      </c>
      <c r="G117" s="74">
        <f t="shared" si="34"/>
        <v>9552329.6099999994</v>
      </c>
      <c r="H117" s="57" t="s">
        <v>241</v>
      </c>
    </row>
    <row r="118" spans="1:8">
      <c r="A118" s="9" t="s">
        <v>46</v>
      </c>
      <c r="B118" s="74">
        <v>0</v>
      </c>
      <c r="C118" s="74">
        <v>0</v>
      </c>
      <c r="D118" s="74">
        <f t="shared" si="33"/>
        <v>0</v>
      </c>
      <c r="E118" s="74">
        <v>0</v>
      </c>
      <c r="F118" s="74">
        <v>0</v>
      </c>
      <c r="G118" s="74">
        <f t="shared" si="34"/>
        <v>0</v>
      </c>
      <c r="H118" s="57" t="s">
        <v>242</v>
      </c>
    </row>
    <row r="119" spans="1:8">
      <c r="A119" s="9" t="s">
        <v>47</v>
      </c>
      <c r="B119" s="74">
        <v>0</v>
      </c>
      <c r="C119" s="74">
        <v>0</v>
      </c>
      <c r="D119" s="74">
        <f t="shared" si="33"/>
        <v>0</v>
      </c>
      <c r="E119" s="74">
        <v>0</v>
      </c>
      <c r="F119" s="74">
        <v>0</v>
      </c>
      <c r="G119" s="74">
        <f t="shared" si="34"/>
        <v>0</v>
      </c>
      <c r="H119" s="57" t="s">
        <v>243</v>
      </c>
    </row>
    <row r="120" spans="1:8">
      <c r="A120" s="9" t="s">
        <v>48</v>
      </c>
      <c r="B120" s="74">
        <v>0</v>
      </c>
      <c r="C120" s="74">
        <v>0</v>
      </c>
      <c r="D120" s="74">
        <f t="shared" si="33"/>
        <v>0</v>
      </c>
      <c r="E120" s="74">
        <v>0</v>
      </c>
      <c r="F120" s="74">
        <v>0</v>
      </c>
      <c r="G120" s="74">
        <f t="shared" si="34"/>
        <v>0</v>
      </c>
      <c r="H120" s="58"/>
    </row>
    <row r="121" spans="1:8">
      <c r="A121" s="9" t="s">
        <v>49</v>
      </c>
      <c r="B121" s="74">
        <v>0</v>
      </c>
      <c r="C121" s="74">
        <v>0</v>
      </c>
      <c r="D121" s="74">
        <f t="shared" si="33"/>
        <v>0</v>
      </c>
      <c r="E121" s="74">
        <v>0</v>
      </c>
      <c r="F121" s="74">
        <v>0</v>
      </c>
      <c r="G121" s="74">
        <f t="shared" si="34"/>
        <v>0</v>
      </c>
      <c r="H121" s="58"/>
    </row>
    <row r="122" spans="1:8">
      <c r="A122" s="9" t="s">
        <v>50</v>
      </c>
      <c r="B122" s="74">
        <v>0</v>
      </c>
      <c r="C122" s="74">
        <v>0</v>
      </c>
      <c r="D122" s="74">
        <f t="shared" si="33"/>
        <v>0</v>
      </c>
      <c r="E122" s="74">
        <v>0</v>
      </c>
      <c r="F122" s="74">
        <v>0</v>
      </c>
      <c r="G122" s="74">
        <f t="shared" si="34"/>
        <v>0</v>
      </c>
      <c r="H122" s="57" t="s">
        <v>244</v>
      </c>
    </row>
    <row r="123" spans="1:8">
      <c r="A123" s="8" t="s">
        <v>51</v>
      </c>
      <c r="B123" s="74">
        <f>SUM(B124:B132)</f>
        <v>13369500</v>
      </c>
      <c r="C123" s="74">
        <f t="shared" ref="C123:G123" si="35">SUM(C124:C132)</f>
        <v>2575607</v>
      </c>
      <c r="D123" s="74">
        <f t="shared" si="35"/>
        <v>15945107</v>
      </c>
      <c r="E123" s="74">
        <f t="shared" si="35"/>
        <v>846775.53</v>
      </c>
      <c r="F123" s="74">
        <f t="shared" si="35"/>
        <v>846775.53</v>
      </c>
      <c r="G123" s="74">
        <f t="shared" si="35"/>
        <v>15098331.470000001</v>
      </c>
    </row>
    <row r="124" spans="1:8">
      <c r="A124" s="9" t="s">
        <v>52</v>
      </c>
      <c r="B124" s="91">
        <v>1060000</v>
      </c>
      <c r="C124" s="91">
        <v>41800</v>
      </c>
      <c r="D124" s="74">
        <f t="shared" ref="D124:D132" si="36">B124+C124</f>
        <v>1101800</v>
      </c>
      <c r="E124" s="91">
        <v>87311.69</v>
      </c>
      <c r="F124" s="91">
        <v>87311.69</v>
      </c>
      <c r="G124" s="74">
        <f t="shared" ref="G124:G132" si="37">D124-E124</f>
        <v>1014488.31</v>
      </c>
      <c r="H124" s="59" t="s">
        <v>245</v>
      </c>
    </row>
    <row r="125" spans="1:8">
      <c r="A125" s="9" t="s">
        <v>53</v>
      </c>
      <c r="B125" s="91">
        <v>130000</v>
      </c>
      <c r="C125" s="91">
        <v>-71110</v>
      </c>
      <c r="D125" s="74">
        <f t="shared" si="36"/>
        <v>58890</v>
      </c>
      <c r="E125" s="91">
        <v>8803.24</v>
      </c>
      <c r="F125" s="91">
        <v>8803.24</v>
      </c>
      <c r="G125" s="74">
        <f t="shared" si="37"/>
        <v>50086.76</v>
      </c>
      <c r="H125" s="59" t="s">
        <v>246</v>
      </c>
    </row>
    <row r="126" spans="1:8">
      <c r="A126" s="9" t="s">
        <v>54</v>
      </c>
      <c r="B126" s="74">
        <v>0</v>
      </c>
      <c r="C126" s="74">
        <v>0</v>
      </c>
      <c r="D126" s="74">
        <f t="shared" si="36"/>
        <v>0</v>
      </c>
      <c r="E126" s="74">
        <v>0</v>
      </c>
      <c r="F126" s="74">
        <v>0</v>
      </c>
      <c r="G126" s="74">
        <f t="shared" si="37"/>
        <v>0</v>
      </c>
      <c r="H126" s="59" t="s">
        <v>247</v>
      </c>
    </row>
    <row r="127" spans="1:8">
      <c r="A127" s="9" t="s">
        <v>55</v>
      </c>
      <c r="B127" s="91">
        <v>10495000</v>
      </c>
      <c r="C127" s="91">
        <v>-56800</v>
      </c>
      <c r="D127" s="74">
        <f t="shared" si="36"/>
        <v>10438200</v>
      </c>
      <c r="E127" s="91">
        <v>573111</v>
      </c>
      <c r="F127" s="91">
        <v>573111</v>
      </c>
      <c r="G127" s="74">
        <f t="shared" si="37"/>
        <v>9865089</v>
      </c>
      <c r="H127" s="59" t="s">
        <v>248</v>
      </c>
    </row>
    <row r="128" spans="1:8">
      <c r="A128" s="9" t="s">
        <v>56</v>
      </c>
      <c r="B128" s="91">
        <v>1000000</v>
      </c>
      <c r="C128" s="91">
        <v>-403136</v>
      </c>
      <c r="D128" s="74">
        <f t="shared" si="36"/>
        <v>596864</v>
      </c>
      <c r="E128" s="91">
        <v>0</v>
      </c>
      <c r="F128" s="91">
        <v>0</v>
      </c>
      <c r="G128" s="74">
        <f t="shared" si="37"/>
        <v>596864</v>
      </c>
      <c r="H128" s="59" t="s">
        <v>249</v>
      </c>
    </row>
    <row r="129" spans="1:8">
      <c r="A129" s="9" t="s">
        <v>57</v>
      </c>
      <c r="B129" s="91">
        <v>569500</v>
      </c>
      <c r="C129" s="91">
        <v>3164853</v>
      </c>
      <c r="D129" s="74">
        <f t="shared" si="36"/>
        <v>3734353</v>
      </c>
      <c r="E129" s="91">
        <v>177549.6</v>
      </c>
      <c r="F129" s="91">
        <v>177549.6</v>
      </c>
      <c r="G129" s="74">
        <f t="shared" si="37"/>
        <v>3556803.4</v>
      </c>
      <c r="H129" s="59" t="s">
        <v>250</v>
      </c>
    </row>
    <row r="130" spans="1:8">
      <c r="A130" s="9" t="s">
        <v>58</v>
      </c>
      <c r="B130" s="74">
        <v>0</v>
      </c>
      <c r="C130" s="74">
        <v>0</v>
      </c>
      <c r="D130" s="74">
        <f t="shared" si="36"/>
        <v>0</v>
      </c>
      <c r="E130" s="74">
        <v>0</v>
      </c>
      <c r="F130" s="74">
        <v>0</v>
      </c>
      <c r="G130" s="74">
        <f t="shared" si="37"/>
        <v>0</v>
      </c>
      <c r="H130" s="59" t="s">
        <v>251</v>
      </c>
    </row>
    <row r="131" spans="1:8">
      <c r="A131" s="9" t="s">
        <v>59</v>
      </c>
      <c r="B131" s="74">
        <v>0</v>
      </c>
      <c r="C131" s="74">
        <v>0</v>
      </c>
      <c r="D131" s="74">
        <f t="shared" si="36"/>
        <v>0</v>
      </c>
      <c r="E131" s="74">
        <v>0</v>
      </c>
      <c r="F131" s="74">
        <v>0</v>
      </c>
      <c r="G131" s="74">
        <f t="shared" si="37"/>
        <v>0</v>
      </c>
      <c r="H131" s="59" t="s">
        <v>252</v>
      </c>
    </row>
    <row r="132" spans="1:8">
      <c r="A132" s="9" t="s">
        <v>60</v>
      </c>
      <c r="B132" s="91">
        <v>115000</v>
      </c>
      <c r="C132" s="91">
        <v>-100000</v>
      </c>
      <c r="D132" s="74">
        <f t="shared" si="36"/>
        <v>15000</v>
      </c>
      <c r="E132" s="91">
        <v>0</v>
      </c>
      <c r="F132" s="91">
        <v>0</v>
      </c>
      <c r="G132" s="74">
        <f t="shared" si="37"/>
        <v>15000</v>
      </c>
      <c r="H132" s="59" t="s">
        <v>253</v>
      </c>
    </row>
    <row r="133" spans="1:8">
      <c r="A133" s="8" t="s">
        <v>61</v>
      </c>
      <c r="B133" s="74">
        <f>SUM(B134:B136)</f>
        <v>51957555.57</v>
      </c>
      <c r="C133" s="74">
        <f t="shared" ref="C133:G133" si="38">SUM(C134:C136)</f>
        <v>68468844.570000008</v>
      </c>
      <c r="D133" s="74">
        <f t="shared" si="38"/>
        <v>120426400.14</v>
      </c>
      <c r="E133" s="74">
        <f t="shared" si="38"/>
        <v>61606627.740000002</v>
      </c>
      <c r="F133" s="74">
        <f t="shared" si="38"/>
        <v>61573688.210000001</v>
      </c>
      <c r="G133" s="74">
        <f t="shared" si="38"/>
        <v>58819772.399999991</v>
      </c>
    </row>
    <row r="134" spans="1:8">
      <c r="A134" s="9" t="s">
        <v>62</v>
      </c>
      <c r="B134" s="91">
        <v>47407555.57</v>
      </c>
      <c r="C134" s="91">
        <v>65258220.5</v>
      </c>
      <c r="D134" s="74">
        <f t="shared" ref="D134:D157" si="39">B134+C134</f>
        <v>112665776.06999999</v>
      </c>
      <c r="E134" s="91">
        <v>58619528.780000001</v>
      </c>
      <c r="F134" s="91">
        <v>58586589.25</v>
      </c>
      <c r="G134" s="74">
        <f t="shared" ref="G134:G136" si="40">D134-E134</f>
        <v>54046247.289999992</v>
      </c>
      <c r="H134" s="60" t="s">
        <v>254</v>
      </c>
    </row>
    <row r="135" spans="1:8">
      <c r="A135" s="9" t="s">
        <v>63</v>
      </c>
      <c r="B135" s="91">
        <v>550000</v>
      </c>
      <c r="C135" s="91">
        <v>6822007.5599999996</v>
      </c>
      <c r="D135" s="74">
        <f t="shared" si="39"/>
        <v>7372007.5599999996</v>
      </c>
      <c r="E135" s="91">
        <v>2605109.9900000002</v>
      </c>
      <c r="F135" s="91">
        <v>2605109.9900000002</v>
      </c>
      <c r="G135" s="74">
        <f t="shared" si="40"/>
        <v>4766897.5699999994</v>
      </c>
      <c r="H135" s="60" t="s">
        <v>255</v>
      </c>
    </row>
    <row r="136" spans="1:8">
      <c r="A136" s="9" t="s">
        <v>64</v>
      </c>
      <c r="B136" s="91">
        <v>4000000</v>
      </c>
      <c r="C136" s="91">
        <v>-3611383.49</v>
      </c>
      <c r="D136" s="74">
        <f t="shared" si="39"/>
        <v>388616.50999999978</v>
      </c>
      <c r="E136" s="91">
        <v>381988.97</v>
      </c>
      <c r="F136" s="91">
        <v>381988.97</v>
      </c>
      <c r="G136" s="74">
        <f t="shared" si="40"/>
        <v>6627.5399999998044</v>
      </c>
      <c r="H136" s="60" t="s">
        <v>256</v>
      </c>
    </row>
    <row r="137" spans="1:8">
      <c r="A137" s="8" t="s">
        <v>65</v>
      </c>
      <c r="B137" s="74">
        <f>SUM(B138:B142,B144:B145)</f>
        <v>1100000</v>
      </c>
      <c r="C137" s="74">
        <f t="shared" ref="C137:G137" si="41">SUM(C138:C142,C144:C145)</f>
        <v>5866082.0099999998</v>
      </c>
      <c r="D137" s="74">
        <f t="shared" si="41"/>
        <v>6966082.0099999998</v>
      </c>
      <c r="E137" s="74">
        <f t="shared" si="41"/>
        <v>0</v>
      </c>
      <c r="F137" s="74">
        <f t="shared" si="41"/>
        <v>0</v>
      </c>
      <c r="G137" s="74">
        <f t="shared" si="41"/>
        <v>6966082.0099999998</v>
      </c>
    </row>
    <row r="138" spans="1:8">
      <c r="A138" s="9" t="s">
        <v>66</v>
      </c>
      <c r="B138" s="74">
        <v>0</v>
      </c>
      <c r="C138" s="74">
        <v>0</v>
      </c>
      <c r="D138" s="74">
        <f t="shared" si="39"/>
        <v>0</v>
      </c>
      <c r="E138" s="74">
        <v>0</v>
      </c>
      <c r="F138" s="74">
        <v>0</v>
      </c>
      <c r="G138" s="74">
        <f t="shared" ref="G138:G145" si="42">D138-E138</f>
        <v>0</v>
      </c>
      <c r="H138" s="61" t="s">
        <v>257</v>
      </c>
    </row>
    <row r="139" spans="1:8">
      <c r="A139" s="9" t="s">
        <v>67</v>
      </c>
      <c r="B139" s="74">
        <v>0</v>
      </c>
      <c r="C139" s="74">
        <v>0</v>
      </c>
      <c r="D139" s="74">
        <f t="shared" si="39"/>
        <v>0</v>
      </c>
      <c r="E139" s="74">
        <v>0</v>
      </c>
      <c r="F139" s="74">
        <v>0</v>
      </c>
      <c r="G139" s="74">
        <f t="shared" si="42"/>
        <v>0</v>
      </c>
      <c r="H139" s="61" t="s">
        <v>258</v>
      </c>
    </row>
    <row r="140" spans="1:8">
      <c r="A140" s="9" t="s">
        <v>68</v>
      </c>
      <c r="B140" s="74">
        <v>0</v>
      </c>
      <c r="C140" s="74">
        <v>0</v>
      </c>
      <c r="D140" s="74">
        <f t="shared" si="39"/>
        <v>0</v>
      </c>
      <c r="E140" s="74">
        <v>0</v>
      </c>
      <c r="F140" s="74">
        <v>0</v>
      </c>
      <c r="G140" s="74">
        <f t="shared" si="42"/>
        <v>0</v>
      </c>
      <c r="H140" s="61" t="s">
        <v>259</v>
      </c>
    </row>
    <row r="141" spans="1:8">
      <c r="A141" s="9" t="s">
        <v>69</v>
      </c>
      <c r="B141" s="74">
        <v>0</v>
      </c>
      <c r="C141" s="74">
        <v>0</v>
      </c>
      <c r="D141" s="74">
        <f t="shared" si="39"/>
        <v>0</v>
      </c>
      <c r="E141" s="74">
        <v>0</v>
      </c>
      <c r="F141" s="74">
        <v>0</v>
      </c>
      <c r="G141" s="74">
        <f t="shared" si="42"/>
        <v>0</v>
      </c>
      <c r="H141" s="61" t="s">
        <v>260</v>
      </c>
    </row>
    <row r="142" spans="1:8">
      <c r="A142" s="9" t="s">
        <v>70</v>
      </c>
      <c r="B142" s="74">
        <v>0</v>
      </c>
      <c r="C142" s="74">
        <v>0</v>
      </c>
      <c r="D142" s="74">
        <f t="shared" si="39"/>
        <v>0</v>
      </c>
      <c r="E142" s="74">
        <v>0</v>
      </c>
      <c r="F142" s="74">
        <v>0</v>
      </c>
      <c r="G142" s="74">
        <f t="shared" si="42"/>
        <v>0</v>
      </c>
      <c r="H142" s="61" t="s">
        <v>261</v>
      </c>
    </row>
    <row r="143" spans="1:8">
      <c r="A143" s="9" t="s">
        <v>71</v>
      </c>
      <c r="B143" s="74">
        <v>0</v>
      </c>
      <c r="C143" s="74">
        <v>0</v>
      </c>
      <c r="D143" s="74">
        <f t="shared" si="39"/>
        <v>0</v>
      </c>
      <c r="E143" s="74">
        <v>0</v>
      </c>
      <c r="F143" s="74">
        <v>0</v>
      </c>
      <c r="G143" s="74">
        <f t="shared" si="42"/>
        <v>0</v>
      </c>
      <c r="H143" s="61"/>
    </row>
    <row r="144" spans="1:8">
      <c r="A144" s="9" t="s">
        <v>72</v>
      </c>
      <c r="B144" s="74">
        <v>0</v>
      </c>
      <c r="C144" s="74">
        <v>0</v>
      </c>
      <c r="D144" s="74">
        <f t="shared" si="39"/>
        <v>0</v>
      </c>
      <c r="E144" s="74">
        <v>0</v>
      </c>
      <c r="F144" s="74">
        <v>0</v>
      </c>
      <c r="G144" s="74">
        <f t="shared" si="42"/>
        <v>0</v>
      </c>
      <c r="H144" s="61" t="s">
        <v>262</v>
      </c>
    </row>
    <row r="145" spans="1:8">
      <c r="A145" s="9" t="s">
        <v>73</v>
      </c>
      <c r="B145" s="91">
        <v>1100000</v>
      </c>
      <c r="C145" s="91">
        <v>5866082.0099999998</v>
      </c>
      <c r="D145" s="74">
        <f t="shared" si="39"/>
        <v>6966082.0099999998</v>
      </c>
      <c r="E145" s="91">
        <v>0</v>
      </c>
      <c r="F145" s="91">
        <v>0</v>
      </c>
      <c r="G145" s="74">
        <f t="shared" si="42"/>
        <v>6966082.0099999998</v>
      </c>
      <c r="H145" s="61" t="s">
        <v>263</v>
      </c>
    </row>
    <row r="146" spans="1:8">
      <c r="A146" s="8" t="s">
        <v>74</v>
      </c>
      <c r="B146" s="74">
        <f>SUM(B147:B149)</f>
        <v>0</v>
      </c>
      <c r="C146" s="74">
        <f t="shared" ref="C146:G146" si="43">SUM(C147:C149)</f>
        <v>2000000</v>
      </c>
      <c r="D146" s="74">
        <f t="shared" si="43"/>
        <v>2000000</v>
      </c>
      <c r="E146" s="74">
        <f t="shared" si="43"/>
        <v>0</v>
      </c>
      <c r="F146" s="74">
        <f t="shared" si="43"/>
        <v>0</v>
      </c>
      <c r="G146" s="74">
        <f t="shared" si="43"/>
        <v>2000000</v>
      </c>
    </row>
    <row r="147" spans="1:8">
      <c r="A147" s="9" t="s">
        <v>75</v>
      </c>
      <c r="B147" s="74">
        <v>0</v>
      </c>
      <c r="C147" s="74">
        <v>0</v>
      </c>
      <c r="D147" s="74">
        <f t="shared" si="39"/>
        <v>0</v>
      </c>
      <c r="E147" s="74">
        <v>0</v>
      </c>
      <c r="F147" s="74">
        <v>0</v>
      </c>
      <c r="G147" s="74">
        <f t="shared" ref="G147:G149" si="44">D147-E147</f>
        <v>0</v>
      </c>
      <c r="H147" s="62" t="s">
        <v>264</v>
      </c>
    </row>
    <row r="148" spans="1:8">
      <c r="A148" s="9" t="s">
        <v>76</v>
      </c>
      <c r="B148" s="74">
        <v>0</v>
      </c>
      <c r="C148" s="74">
        <v>0</v>
      </c>
      <c r="D148" s="74">
        <f t="shared" si="39"/>
        <v>0</v>
      </c>
      <c r="E148" s="74">
        <v>0</v>
      </c>
      <c r="F148" s="74">
        <v>0</v>
      </c>
      <c r="G148" s="74">
        <f t="shared" si="44"/>
        <v>0</v>
      </c>
      <c r="H148" s="62" t="s">
        <v>265</v>
      </c>
    </row>
    <row r="149" spans="1:8">
      <c r="A149" s="9" t="s">
        <v>77</v>
      </c>
      <c r="B149" s="91">
        <v>0</v>
      </c>
      <c r="C149" s="91">
        <v>2000000</v>
      </c>
      <c r="D149" s="74">
        <f t="shared" si="39"/>
        <v>2000000</v>
      </c>
      <c r="E149" s="91">
        <v>0</v>
      </c>
      <c r="F149" s="91">
        <v>0</v>
      </c>
      <c r="G149" s="74">
        <f t="shared" si="44"/>
        <v>2000000</v>
      </c>
      <c r="H149" s="62" t="s">
        <v>266</v>
      </c>
    </row>
    <row r="150" spans="1:8">
      <c r="A150" s="8" t="s">
        <v>78</v>
      </c>
      <c r="B150" s="74">
        <f>SUM(B151:B157)</f>
        <v>4732268</v>
      </c>
      <c r="C150" s="74">
        <f t="shared" ref="C150:G150" si="45">SUM(C151:C157)</f>
        <v>0</v>
      </c>
      <c r="D150" s="74">
        <f t="shared" si="45"/>
        <v>4732268</v>
      </c>
      <c r="E150" s="74">
        <f t="shared" si="45"/>
        <v>2540398.89</v>
      </c>
      <c r="F150" s="74">
        <f t="shared" si="45"/>
        <v>2540398.8899999997</v>
      </c>
      <c r="G150" s="74">
        <f t="shared" si="45"/>
        <v>2191869.11</v>
      </c>
    </row>
    <row r="151" spans="1:8">
      <c r="A151" s="9" t="s">
        <v>79</v>
      </c>
      <c r="B151" s="91">
        <v>3182268</v>
      </c>
      <c r="C151" s="91">
        <v>0</v>
      </c>
      <c r="D151" s="74">
        <f t="shared" si="39"/>
        <v>3182268</v>
      </c>
      <c r="E151" s="91">
        <v>1591134</v>
      </c>
      <c r="F151" s="91">
        <v>1325945</v>
      </c>
      <c r="G151" s="74">
        <f t="shared" ref="G151:G157" si="46">D151-E151</f>
        <v>1591134</v>
      </c>
      <c r="H151" s="63" t="s">
        <v>267</v>
      </c>
    </row>
    <row r="152" spans="1:8">
      <c r="A152" s="9" t="s">
        <v>80</v>
      </c>
      <c r="B152" s="91">
        <v>1550000</v>
      </c>
      <c r="C152" s="91">
        <v>0</v>
      </c>
      <c r="D152" s="74">
        <f t="shared" si="39"/>
        <v>1550000</v>
      </c>
      <c r="E152" s="91">
        <v>949264.89</v>
      </c>
      <c r="F152" s="91">
        <v>1214453.8899999999</v>
      </c>
      <c r="G152" s="74">
        <f t="shared" si="46"/>
        <v>600735.11</v>
      </c>
      <c r="H152" s="63" t="s">
        <v>268</v>
      </c>
    </row>
    <row r="153" spans="1:8">
      <c r="A153" s="9" t="s">
        <v>81</v>
      </c>
      <c r="B153" s="74">
        <v>0</v>
      </c>
      <c r="C153" s="74">
        <v>0</v>
      </c>
      <c r="D153" s="74">
        <f t="shared" si="39"/>
        <v>0</v>
      </c>
      <c r="E153" s="74">
        <v>0</v>
      </c>
      <c r="F153" s="74">
        <v>0</v>
      </c>
      <c r="G153" s="74">
        <f t="shared" si="46"/>
        <v>0</v>
      </c>
      <c r="H153" s="63" t="s">
        <v>269</v>
      </c>
    </row>
    <row r="154" spans="1:8">
      <c r="A154" s="2" t="s">
        <v>82</v>
      </c>
      <c r="B154" s="74">
        <v>0</v>
      </c>
      <c r="C154" s="74">
        <v>0</v>
      </c>
      <c r="D154" s="74">
        <f t="shared" si="39"/>
        <v>0</v>
      </c>
      <c r="E154" s="74">
        <v>0</v>
      </c>
      <c r="F154" s="74">
        <v>0</v>
      </c>
      <c r="G154" s="74">
        <f t="shared" si="46"/>
        <v>0</v>
      </c>
      <c r="H154" s="63" t="s">
        <v>270</v>
      </c>
    </row>
    <row r="155" spans="1:8">
      <c r="A155" s="9" t="s">
        <v>83</v>
      </c>
      <c r="B155" s="74">
        <v>0</v>
      </c>
      <c r="C155" s="74">
        <v>0</v>
      </c>
      <c r="D155" s="74">
        <f t="shared" si="39"/>
        <v>0</v>
      </c>
      <c r="E155" s="74">
        <v>0</v>
      </c>
      <c r="F155" s="74">
        <v>0</v>
      </c>
      <c r="G155" s="74">
        <f t="shared" si="46"/>
        <v>0</v>
      </c>
      <c r="H155" s="63" t="s">
        <v>271</v>
      </c>
    </row>
    <row r="156" spans="1:8">
      <c r="A156" s="9" t="s">
        <v>84</v>
      </c>
      <c r="B156" s="74">
        <v>0</v>
      </c>
      <c r="C156" s="74">
        <v>0</v>
      </c>
      <c r="D156" s="74">
        <f t="shared" si="39"/>
        <v>0</v>
      </c>
      <c r="E156" s="74">
        <v>0</v>
      </c>
      <c r="F156" s="74">
        <v>0</v>
      </c>
      <c r="G156" s="74">
        <f t="shared" si="46"/>
        <v>0</v>
      </c>
      <c r="H156" s="63" t="s">
        <v>272</v>
      </c>
    </row>
    <row r="157" spans="1:8">
      <c r="A157" s="9" t="s">
        <v>85</v>
      </c>
      <c r="B157" s="74">
        <v>0</v>
      </c>
      <c r="C157" s="74">
        <v>0</v>
      </c>
      <c r="D157" s="74">
        <f t="shared" si="39"/>
        <v>0</v>
      </c>
      <c r="E157" s="74">
        <v>0</v>
      </c>
      <c r="F157" s="74">
        <v>0</v>
      </c>
      <c r="G157" s="74">
        <f t="shared" si="46"/>
        <v>0</v>
      </c>
      <c r="H157" s="63" t="s">
        <v>273</v>
      </c>
    </row>
    <row r="158" spans="1:8">
      <c r="A158" s="3"/>
      <c r="B158" s="75"/>
      <c r="C158" s="75"/>
      <c r="D158" s="75"/>
      <c r="E158" s="75"/>
      <c r="F158" s="75"/>
      <c r="G158" s="75"/>
    </row>
    <row r="159" spans="1:8">
      <c r="A159" s="4" t="s">
        <v>87</v>
      </c>
      <c r="B159" s="73">
        <f>B9+B84</f>
        <v>495111634.61000001</v>
      </c>
      <c r="C159" s="73">
        <f t="shared" ref="C159:G159" si="47">C9+C84</f>
        <v>176010193.05000001</v>
      </c>
      <c r="D159" s="73">
        <f t="shared" si="47"/>
        <v>671121827.66000009</v>
      </c>
      <c r="E159" s="73">
        <f t="shared" si="47"/>
        <v>258054014.57999998</v>
      </c>
      <c r="F159" s="73">
        <f t="shared" si="47"/>
        <v>251769604.81</v>
      </c>
      <c r="G159" s="73">
        <f t="shared" si="47"/>
        <v>413067813.07999998</v>
      </c>
    </row>
    <row r="160" spans="1:8">
      <c r="A160" s="6"/>
      <c r="B160" s="72"/>
      <c r="C160" s="72"/>
      <c r="D160" s="72"/>
      <c r="E160" s="72"/>
      <c r="F160" s="72"/>
      <c r="G160" s="72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showGridLines="0" topLeftCell="A86" zoomScaleNormal="100" workbookViewId="0">
      <selection activeCell="A97" sqref="A97:J97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83" t="s">
        <v>88</v>
      </c>
      <c r="B1" s="183"/>
      <c r="C1" s="183"/>
      <c r="D1" s="183"/>
      <c r="E1" s="183"/>
      <c r="F1" s="183"/>
      <c r="G1" s="183"/>
    </row>
    <row r="2" spans="1:7">
      <c r="A2" s="166" t="s">
        <v>331</v>
      </c>
      <c r="B2" s="167"/>
      <c r="C2" s="167"/>
      <c r="D2" s="167"/>
      <c r="E2" s="167"/>
      <c r="F2" s="167"/>
      <c r="G2" s="168"/>
    </row>
    <row r="3" spans="1:7">
      <c r="A3" s="169" t="s">
        <v>1</v>
      </c>
      <c r="B3" s="170"/>
      <c r="C3" s="170"/>
      <c r="D3" s="170"/>
      <c r="E3" s="170"/>
      <c r="F3" s="170"/>
      <c r="G3" s="171"/>
    </row>
    <row r="4" spans="1:7">
      <c r="A4" s="169" t="s">
        <v>89</v>
      </c>
      <c r="B4" s="170"/>
      <c r="C4" s="170"/>
      <c r="D4" s="170"/>
      <c r="E4" s="170"/>
      <c r="F4" s="170"/>
      <c r="G4" s="171"/>
    </row>
    <row r="5" spans="1:7">
      <c r="A5" s="172" t="s">
        <v>332</v>
      </c>
      <c r="B5" s="173"/>
      <c r="C5" s="173"/>
      <c r="D5" s="173"/>
      <c r="E5" s="173"/>
      <c r="F5" s="173"/>
      <c r="G5" s="174"/>
    </row>
    <row r="6" spans="1:7">
      <c r="A6" s="175" t="s">
        <v>3</v>
      </c>
      <c r="B6" s="176"/>
      <c r="C6" s="176"/>
      <c r="D6" s="176"/>
      <c r="E6" s="176"/>
      <c r="F6" s="176"/>
      <c r="G6" s="177"/>
    </row>
    <row r="7" spans="1:7">
      <c r="A7" s="179" t="s">
        <v>4</v>
      </c>
      <c r="B7" s="189" t="s">
        <v>5</v>
      </c>
      <c r="C7" s="189"/>
      <c r="D7" s="189"/>
      <c r="E7" s="189"/>
      <c r="F7" s="189"/>
      <c r="G7" s="190" t="s">
        <v>6</v>
      </c>
    </row>
    <row r="8" spans="1:7" ht="30">
      <c r="A8" s="180"/>
      <c r="B8" s="42" t="s">
        <v>7</v>
      </c>
      <c r="C8" s="43" t="s">
        <v>90</v>
      </c>
      <c r="D8" s="42" t="s">
        <v>91</v>
      </c>
      <c r="E8" s="42" t="s">
        <v>10</v>
      </c>
      <c r="F8" s="42" t="s">
        <v>92</v>
      </c>
      <c r="G8" s="191"/>
    </row>
    <row r="9" spans="1:7">
      <c r="A9" s="14" t="s">
        <v>93</v>
      </c>
      <c r="B9" s="76">
        <f>SUM(B10:B54)</f>
        <v>358828769.77999991</v>
      </c>
      <c r="C9" s="76">
        <f t="shared" ref="C9:G9" si="0">SUM(C10:C54)</f>
        <v>82594679.760000005</v>
      </c>
      <c r="D9" s="76">
        <f t="shared" si="0"/>
        <v>441423449.5399999</v>
      </c>
      <c r="E9" s="76">
        <f t="shared" si="0"/>
        <v>158416249.58000001</v>
      </c>
      <c r="F9" s="76">
        <f t="shared" si="0"/>
        <v>154796238.54999998</v>
      </c>
      <c r="G9" s="76">
        <f t="shared" si="0"/>
        <v>283007199.95999998</v>
      </c>
    </row>
    <row r="10" spans="1:7">
      <c r="A10" s="92" t="s">
        <v>333</v>
      </c>
      <c r="B10" s="93">
        <v>1640638.41</v>
      </c>
      <c r="C10" s="93">
        <v>1218.3</v>
      </c>
      <c r="D10" s="77">
        <f>B10+C10</f>
        <v>1641856.71</v>
      </c>
      <c r="E10" s="93">
        <v>709185.58</v>
      </c>
      <c r="F10" s="93">
        <v>709185.58</v>
      </c>
      <c r="G10" s="77">
        <f>D10-E10</f>
        <v>932671.13</v>
      </c>
    </row>
    <row r="11" spans="1:7">
      <c r="A11" s="92" t="s">
        <v>334</v>
      </c>
      <c r="B11" s="93">
        <v>46148930.539999999</v>
      </c>
      <c r="C11" s="93">
        <v>20139612.77</v>
      </c>
      <c r="D11" s="77">
        <f t="shared" ref="D11:D17" si="1">B11+C11</f>
        <v>66288543.310000002</v>
      </c>
      <c r="E11" s="93">
        <v>28042825.100000001</v>
      </c>
      <c r="F11" s="93">
        <v>26172051.859999999</v>
      </c>
      <c r="G11" s="77">
        <f t="shared" ref="G11:G17" si="2">D11-E11</f>
        <v>38245718.210000001</v>
      </c>
    </row>
    <row r="12" spans="1:7">
      <c r="A12" s="92" t="s">
        <v>335</v>
      </c>
      <c r="B12" s="93">
        <v>46120136.149999999</v>
      </c>
      <c r="C12" s="93">
        <v>2703002</v>
      </c>
      <c r="D12" s="77">
        <f t="shared" si="1"/>
        <v>48823138.149999999</v>
      </c>
      <c r="E12" s="93">
        <v>20952963.539999999</v>
      </c>
      <c r="F12" s="93">
        <v>21044785.440000001</v>
      </c>
      <c r="G12" s="77">
        <f t="shared" si="2"/>
        <v>27870174.609999999</v>
      </c>
    </row>
    <row r="13" spans="1:7">
      <c r="A13" s="92" t="s">
        <v>336</v>
      </c>
      <c r="B13" s="93">
        <v>2262700.9</v>
      </c>
      <c r="C13" s="93">
        <v>110187.21</v>
      </c>
      <c r="D13" s="77">
        <f t="shared" si="1"/>
        <v>2372888.11</v>
      </c>
      <c r="E13" s="93">
        <v>903176.18</v>
      </c>
      <c r="F13" s="93">
        <v>902815.47</v>
      </c>
      <c r="G13" s="77">
        <f t="shared" si="2"/>
        <v>1469711.9299999997</v>
      </c>
    </row>
    <row r="14" spans="1:7">
      <c r="A14" s="92" t="s">
        <v>337</v>
      </c>
      <c r="B14" s="93">
        <v>3873872.81</v>
      </c>
      <c r="C14" s="93">
        <v>51600</v>
      </c>
      <c r="D14" s="77">
        <f t="shared" si="1"/>
        <v>3925472.81</v>
      </c>
      <c r="E14" s="93">
        <v>582376.44999999995</v>
      </c>
      <c r="F14" s="93">
        <v>551504.42000000004</v>
      </c>
      <c r="G14" s="77">
        <f t="shared" si="2"/>
        <v>3343096.3600000003</v>
      </c>
    </row>
    <row r="15" spans="1:7">
      <c r="A15" s="92" t="s">
        <v>338</v>
      </c>
      <c r="B15" s="93">
        <v>2352101.13</v>
      </c>
      <c r="C15" s="93">
        <v>-60000</v>
      </c>
      <c r="D15" s="77">
        <f t="shared" si="1"/>
        <v>2292101.13</v>
      </c>
      <c r="E15" s="93">
        <v>819981.38</v>
      </c>
      <c r="F15" s="93">
        <v>819606.36</v>
      </c>
      <c r="G15" s="77">
        <f t="shared" si="2"/>
        <v>1472119.75</v>
      </c>
    </row>
    <row r="16" spans="1:7">
      <c r="A16" s="92" t="s">
        <v>339</v>
      </c>
      <c r="B16" s="93">
        <v>909894.07</v>
      </c>
      <c r="C16" s="93">
        <v>0</v>
      </c>
      <c r="D16" s="77">
        <f t="shared" si="1"/>
        <v>909894.07</v>
      </c>
      <c r="E16" s="93">
        <v>386238.21</v>
      </c>
      <c r="F16" s="93">
        <v>386238.21</v>
      </c>
      <c r="G16" s="77">
        <f t="shared" si="2"/>
        <v>523655.85999999993</v>
      </c>
    </row>
    <row r="17" spans="1:7">
      <c r="A17" s="92" t="s">
        <v>340</v>
      </c>
      <c r="B17" s="93">
        <v>8154635.4100000001</v>
      </c>
      <c r="C17" s="93">
        <v>20159.71</v>
      </c>
      <c r="D17" s="77">
        <f t="shared" si="1"/>
        <v>8174795.1200000001</v>
      </c>
      <c r="E17" s="93">
        <v>3559741.39</v>
      </c>
      <c r="F17" s="93">
        <v>3559122.87</v>
      </c>
      <c r="G17" s="77">
        <f t="shared" si="2"/>
        <v>4615053.7300000004</v>
      </c>
    </row>
    <row r="18" spans="1:7" s="18" customFormat="1">
      <c r="A18" s="92" t="s">
        <v>341</v>
      </c>
      <c r="B18" s="93">
        <v>1848971.66</v>
      </c>
      <c r="C18" s="93">
        <v>2500</v>
      </c>
      <c r="D18" s="77">
        <f t="shared" ref="D18" si="3">B18+C18</f>
        <v>1851471.66</v>
      </c>
      <c r="E18" s="93">
        <v>724765.38</v>
      </c>
      <c r="F18" s="93">
        <v>723554.76</v>
      </c>
      <c r="G18" s="77">
        <f t="shared" ref="G18" si="4">D18-E18</f>
        <v>1126706.2799999998</v>
      </c>
    </row>
    <row r="19" spans="1:7" s="18" customFormat="1">
      <c r="A19" s="92" t="s">
        <v>342</v>
      </c>
      <c r="B19" s="93">
        <v>2030767.85</v>
      </c>
      <c r="C19" s="93">
        <v>2500</v>
      </c>
      <c r="D19" s="77">
        <f t="shared" ref="D19" si="5">B19+C19</f>
        <v>2033267.85</v>
      </c>
      <c r="E19" s="93">
        <v>666266.68999999994</v>
      </c>
      <c r="F19" s="93">
        <v>634689.64</v>
      </c>
      <c r="G19" s="77">
        <f t="shared" ref="G19" si="6">D19-E19</f>
        <v>1367001.1600000001</v>
      </c>
    </row>
    <row r="20" spans="1:7" s="18" customFormat="1">
      <c r="A20" s="92" t="s">
        <v>343</v>
      </c>
      <c r="B20" s="93">
        <v>1968857.02</v>
      </c>
      <c r="C20" s="93">
        <v>2703500</v>
      </c>
      <c r="D20" s="77">
        <f t="shared" ref="D20" si="7">B20+C20</f>
        <v>4672357.0199999996</v>
      </c>
      <c r="E20" s="93">
        <v>597968.02</v>
      </c>
      <c r="F20" s="93">
        <v>515437.71</v>
      </c>
      <c r="G20" s="77">
        <f t="shared" ref="G20" si="8">D20-E20</f>
        <v>4074388.9999999995</v>
      </c>
    </row>
    <row r="21" spans="1:7" s="18" customFormat="1">
      <c r="A21" s="92" t="s">
        <v>344</v>
      </c>
      <c r="B21" s="93">
        <v>1361961.66</v>
      </c>
      <c r="C21" s="93">
        <v>22698.46</v>
      </c>
      <c r="D21" s="77">
        <f t="shared" ref="D21" si="9">B21+C21</f>
        <v>1384660.1199999999</v>
      </c>
      <c r="E21" s="93">
        <v>585420.72</v>
      </c>
      <c r="F21" s="93">
        <v>555070.37</v>
      </c>
      <c r="G21" s="77">
        <f t="shared" ref="G21" si="10">D21-E21</f>
        <v>799239.39999999991</v>
      </c>
    </row>
    <row r="22" spans="1:7" s="18" customFormat="1">
      <c r="A22" s="92" t="s">
        <v>345</v>
      </c>
      <c r="B22" s="93">
        <v>1152200.1200000001</v>
      </c>
      <c r="C22" s="93">
        <v>50000</v>
      </c>
      <c r="D22" s="77">
        <f t="shared" ref="D22" si="11">B22+C22</f>
        <v>1202200.1200000001</v>
      </c>
      <c r="E22" s="93">
        <v>820302.84</v>
      </c>
      <c r="F22" s="93">
        <v>804707.22</v>
      </c>
      <c r="G22" s="77">
        <f t="shared" ref="G22" si="12">D22-E22</f>
        <v>381897.28000000014</v>
      </c>
    </row>
    <row r="23" spans="1:7" s="18" customFormat="1">
      <c r="A23" s="92" t="s">
        <v>346</v>
      </c>
      <c r="B23" s="93">
        <v>25533652.719999999</v>
      </c>
      <c r="C23" s="93">
        <v>6000</v>
      </c>
      <c r="D23" s="77">
        <f t="shared" ref="D23" si="13">B23+C23</f>
        <v>25539652.719999999</v>
      </c>
      <c r="E23" s="93">
        <v>4384968.38</v>
      </c>
      <c r="F23" s="93">
        <v>3904772.01</v>
      </c>
      <c r="G23" s="77">
        <f t="shared" ref="G23" si="14">D23-E23</f>
        <v>21154684.34</v>
      </c>
    </row>
    <row r="24" spans="1:7" s="18" customFormat="1">
      <c r="A24" s="92" t="s">
        <v>347</v>
      </c>
      <c r="B24" s="93">
        <v>4529012.8899999997</v>
      </c>
      <c r="C24" s="93">
        <v>61435</v>
      </c>
      <c r="D24" s="77">
        <f t="shared" ref="D24" si="15">B24+C24</f>
        <v>4590447.8899999997</v>
      </c>
      <c r="E24" s="93">
        <v>1826864.1</v>
      </c>
      <c r="F24" s="93">
        <v>1820606.62</v>
      </c>
      <c r="G24" s="77">
        <f t="shared" ref="G24" si="16">D24-E24</f>
        <v>2763583.7899999996</v>
      </c>
    </row>
    <row r="25" spans="1:7" s="18" customFormat="1">
      <c r="A25" s="92" t="s">
        <v>348</v>
      </c>
      <c r="B25" s="93">
        <v>5504625.29</v>
      </c>
      <c r="C25" s="93">
        <v>1411356.65</v>
      </c>
      <c r="D25" s="77">
        <f t="shared" ref="D25" si="17">B25+C25</f>
        <v>6915981.9399999995</v>
      </c>
      <c r="E25" s="93">
        <v>2587835.19</v>
      </c>
      <c r="F25" s="93">
        <v>2501991.48</v>
      </c>
      <c r="G25" s="77">
        <f t="shared" ref="G25" si="18">D25-E25</f>
        <v>4328146.75</v>
      </c>
    </row>
    <row r="26" spans="1:7" s="18" customFormat="1">
      <c r="A26" s="92" t="s">
        <v>349</v>
      </c>
      <c r="B26" s="93">
        <v>1536593.26</v>
      </c>
      <c r="C26" s="93">
        <v>6903397.6900000004</v>
      </c>
      <c r="D26" s="77">
        <f t="shared" ref="D26" si="19">B26+C26</f>
        <v>8439990.9500000011</v>
      </c>
      <c r="E26" s="93">
        <v>1145974.4099999999</v>
      </c>
      <c r="F26" s="93">
        <v>1144725.1000000001</v>
      </c>
      <c r="G26" s="77">
        <f t="shared" ref="G26" si="20">D26-E26</f>
        <v>7294016.540000001</v>
      </c>
    </row>
    <row r="27" spans="1:7" s="18" customFormat="1">
      <c r="A27" s="92" t="s">
        <v>350</v>
      </c>
      <c r="B27" s="93">
        <v>3067653.58</v>
      </c>
      <c r="C27" s="93">
        <v>25325.59</v>
      </c>
      <c r="D27" s="77">
        <f t="shared" ref="D27" si="21">B27+C27</f>
        <v>3092979.17</v>
      </c>
      <c r="E27" s="93">
        <v>1085768.31</v>
      </c>
      <c r="F27" s="93">
        <v>1085523.31</v>
      </c>
      <c r="G27" s="77">
        <f t="shared" ref="G27" si="22">D27-E27</f>
        <v>2007210.8599999999</v>
      </c>
    </row>
    <row r="28" spans="1:7" s="18" customFormat="1">
      <c r="A28" s="92" t="s">
        <v>351</v>
      </c>
      <c r="B28" s="93">
        <v>3042637.43</v>
      </c>
      <c r="C28" s="93">
        <v>2700</v>
      </c>
      <c r="D28" s="77">
        <f t="shared" ref="D28" si="23">B28+C28</f>
        <v>3045337.43</v>
      </c>
      <c r="E28" s="93">
        <v>1227457.2</v>
      </c>
      <c r="F28" s="93">
        <v>1215520.1000000001</v>
      </c>
      <c r="G28" s="77">
        <f t="shared" ref="G28" si="24">D28-E28</f>
        <v>1817880.2300000002</v>
      </c>
    </row>
    <row r="29" spans="1:7" s="18" customFormat="1">
      <c r="A29" s="92" t="s">
        <v>352</v>
      </c>
      <c r="B29" s="93">
        <v>3146099.3</v>
      </c>
      <c r="C29" s="93">
        <v>3393500</v>
      </c>
      <c r="D29" s="77">
        <f t="shared" ref="D29" si="25">B29+C29</f>
        <v>6539599.2999999998</v>
      </c>
      <c r="E29" s="93">
        <v>1506286.71</v>
      </c>
      <c r="F29" s="93">
        <v>1491630.68</v>
      </c>
      <c r="G29" s="77">
        <f t="shared" ref="G29" si="26">D29-E29</f>
        <v>5033312.59</v>
      </c>
    </row>
    <row r="30" spans="1:7" s="18" customFormat="1">
      <c r="A30" s="92" t="s">
        <v>353</v>
      </c>
      <c r="B30" s="93">
        <v>3394388.93</v>
      </c>
      <c r="C30" s="93">
        <v>300200</v>
      </c>
      <c r="D30" s="77">
        <f t="shared" ref="D30" si="27">B30+C30</f>
        <v>3694588.93</v>
      </c>
      <c r="E30" s="93">
        <v>1464480.56</v>
      </c>
      <c r="F30" s="93">
        <v>1464480.56</v>
      </c>
      <c r="G30" s="77">
        <f t="shared" ref="G30" si="28">D30-E30</f>
        <v>2230108.37</v>
      </c>
    </row>
    <row r="31" spans="1:7" s="18" customFormat="1">
      <c r="A31" s="92" t="s">
        <v>354</v>
      </c>
      <c r="B31" s="93">
        <v>1709741.2</v>
      </c>
      <c r="C31" s="93">
        <v>169057.35</v>
      </c>
      <c r="D31" s="77">
        <f t="shared" ref="D31" si="29">B31+C31</f>
        <v>1878798.55</v>
      </c>
      <c r="E31" s="93">
        <v>697118.58</v>
      </c>
      <c r="F31" s="93">
        <v>695000.31</v>
      </c>
      <c r="G31" s="77">
        <f t="shared" ref="G31" si="30">D31-E31</f>
        <v>1181679.9700000002</v>
      </c>
    </row>
    <row r="32" spans="1:7" s="18" customFormat="1">
      <c r="A32" s="92" t="s">
        <v>355</v>
      </c>
      <c r="B32" s="93">
        <v>83207603.700000003</v>
      </c>
      <c r="C32" s="93">
        <v>4591598.29</v>
      </c>
      <c r="D32" s="77">
        <f t="shared" ref="D32" si="31">B32+C32</f>
        <v>87799201.99000001</v>
      </c>
      <c r="E32" s="93">
        <v>34909349.420000002</v>
      </c>
      <c r="F32" s="93">
        <v>34904205.710000001</v>
      </c>
      <c r="G32" s="77">
        <f t="shared" ref="G32" si="32">D32-E32</f>
        <v>52889852.570000008</v>
      </c>
    </row>
    <row r="33" spans="1:7" s="18" customFormat="1">
      <c r="A33" s="92" t="s">
        <v>356</v>
      </c>
      <c r="B33" s="93">
        <v>2881698.17</v>
      </c>
      <c r="C33" s="93">
        <v>255636.45</v>
      </c>
      <c r="D33" s="77">
        <f t="shared" ref="D33" si="33">B33+C33</f>
        <v>3137334.62</v>
      </c>
      <c r="E33" s="93">
        <v>1239180.56</v>
      </c>
      <c r="F33" s="93">
        <v>1135012.45</v>
      </c>
      <c r="G33" s="77">
        <f t="shared" ref="G33" si="34">D33-E33</f>
        <v>1898154.06</v>
      </c>
    </row>
    <row r="34" spans="1:7" s="18" customFormat="1">
      <c r="A34" s="92" t="s">
        <v>357</v>
      </c>
      <c r="B34" s="93">
        <v>5509195.3399999999</v>
      </c>
      <c r="C34" s="93">
        <v>2189000</v>
      </c>
      <c r="D34" s="77">
        <f t="shared" ref="D34" si="35">B34+C34</f>
        <v>7698195.3399999999</v>
      </c>
      <c r="E34" s="93">
        <v>4239019.47</v>
      </c>
      <c r="F34" s="93">
        <v>4221258.82</v>
      </c>
      <c r="G34" s="77">
        <f t="shared" ref="G34" si="36">D34-E34</f>
        <v>3459175.87</v>
      </c>
    </row>
    <row r="35" spans="1:7" s="18" customFormat="1">
      <c r="A35" s="92" t="s">
        <v>358</v>
      </c>
      <c r="B35" s="93">
        <v>3783384.82</v>
      </c>
      <c r="C35" s="93">
        <v>24000</v>
      </c>
      <c r="D35" s="77">
        <f t="shared" ref="D35" si="37">B35+C35</f>
        <v>3807384.82</v>
      </c>
      <c r="E35" s="93">
        <v>1367430.31</v>
      </c>
      <c r="F35" s="93">
        <v>1337735.3400000001</v>
      </c>
      <c r="G35" s="77">
        <f t="shared" ref="G35" si="38">D35-E35</f>
        <v>2439954.5099999998</v>
      </c>
    </row>
    <row r="36" spans="1:7" s="18" customFormat="1">
      <c r="A36" s="92" t="s">
        <v>359</v>
      </c>
      <c r="B36" s="93">
        <v>6113677.7000000002</v>
      </c>
      <c r="C36" s="93">
        <v>500280</v>
      </c>
      <c r="D36" s="77">
        <f t="shared" ref="D36" si="39">B36+C36</f>
        <v>6613957.7000000002</v>
      </c>
      <c r="E36" s="93">
        <v>4154487.19</v>
      </c>
      <c r="F36" s="93">
        <v>4129640.73</v>
      </c>
      <c r="G36" s="77">
        <f t="shared" ref="G36" si="40">D36-E36</f>
        <v>2459470.5100000002</v>
      </c>
    </row>
    <row r="37" spans="1:7" s="18" customFormat="1">
      <c r="A37" s="92" t="s">
        <v>360</v>
      </c>
      <c r="B37" s="93">
        <v>10731487.83</v>
      </c>
      <c r="C37" s="93">
        <v>24528787.379999999</v>
      </c>
      <c r="D37" s="77">
        <f t="shared" ref="D37" si="41">B37+C37</f>
        <v>35260275.210000001</v>
      </c>
      <c r="E37" s="93">
        <v>7481503.7999999998</v>
      </c>
      <c r="F37" s="93">
        <v>7385329.9900000002</v>
      </c>
      <c r="G37" s="77">
        <f t="shared" ref="G37" si="42">D37-E37</f>
        <v>27778771.41</v>
      </c>
    </row>
    <row r="38" spans="1:7" s="18" customFormat="1">
      <c r="A38" s="92" t="s">
        <v>361</v>
      </c>
      <c r="B38" s="93">
        <v>7376551.0099999998</v>
      </c>
      <c r="C38" s="93">
        <v>302411.46999999997</v>
      </c>
      <c r="D38" s="77">
        <f t="shared" ref="D38" si="43">B38+C38</f>
        <v>7678962.4799999995</v>
      </c>
      <c r="E38" s="93">
        <v>2582061.62</v>
      </c>
      <c r="F38" s="93">
        <v>2528532.85</v>
      </c>
      <c r="G38" s="77">
        <f t="shared" ref="G38" si="44">D38-E38</f>
        <v>5096900.8599999994</v>
      </c>
    </row>
    <row r="39" spans="1:7" s="18" customFormat="1">
      <c r="A39" s="92" t="s">
        <v>362</v>
      </c>
      <c r="B39" s="93">
        <v>4376647.93</v>
      </c>
      <c r="C39" s="93">
        <v>23000</v>
      </c>
      <c r="D39" s="77">
        <f t="shared" ref="D39" si="45">B39+C39</f>
        <v>4399647.93</v>
      </c>
      <c r="E39" s="93">
        <v>1667045.81</v>
      </c>
      <c r="F39" s="93">
        <v>1621170.11</v>
      </c>
      <c r="G39" s="77">
        <f t="shared" ref="G39" si="46">D39-E39</f>
        <v>2732602.1199999996</v>
      </c>
    </row>
    <row r="40" spans="1:7" s="18" customFormat="1">
      <c r="A40" s="92" t="s">
        <v>363</v>
      </c>
      <c r="B40" s="93">
        <v>2408479.33</v>
      </c>
      <c r="C40" s="93">
        <v>7500</v>
      </c>
      <c r="D40" s="77">
        <f t="shared" ref="D40" si="47">B40+C40</f>
        <v>2415979.33</v>
      </c>
      <c r="E40" s="93">
        <v>766484.9</v>
      </c>
      <c r="F40" s="93">
        <v>754618.53</v>
      </c>
      <c r="G40" s="77">
        <f t="shared" ref="G40" si="48">D40-E40</f>
        <v>1649494.4300000002</v>
      </c>
    </row>
    <row r="41" spans="1:7" s="18" customFormat="1">
      <c r="A41" s="92" t="s">
        <v>364</v>
      </c>
      <c r="B41" s="93">
        <v>1187639.6599999999</v>
      </c>
      <c r="C41" s="93">
        <v>30000</v>
      </c>
      <c r="D41" s="77">
        <f t="shared" ref="D41" si="49">B41+C41</f>
        <v>1217639.6599999999</v>
      </c>
      <c r="E41" s="93">
        <v>510437.93</v>
      </c>
      <c r="F41" s="93">
        <v>506632.92</v>
      </c>
      <c r="G41" s="77">
        <f t="shared" ref="G41" si="50">D41-E41</f>
        <v>707201.73</v>
      </c>
    </row>
    <row r="42" spans="1:7" s="18" customFormat="1">
      <c r="A42" s="92" t="s">
        <v>365</v>
      </c>
      <c r="B42" s="93">
        <v>12053030.970000001</v>
      </c>
      <c r="C42" s="93">
        <v>7858200</v>
      </c>
      <c r="D42" s="77">
        <f t="shared" ref="D42" si="51">B42+C42</f>
        <v>19911230.969999999</v>
      </c>
      <c r="E42" s="93">
        <v>6161104.1200000001</v>
      </c>
      <c r="F42" s="93">
        <v>6057504.9800000004</v>
      </c>
      <c r="G42" s="77">
        <f t="shared" ref="G42" si="52">D42-E42</f>
        <v>13750126.849999998</v>
      </c>
    </row>
    <row r="43" spans="1:7" s="18" customFormat="1">
      <c r="A43" s="92" t="s">
        <v>366</v>
      </c>
      <c r="B43" s="93">
        <v>11947573.98</v>
      </c>
      <c r="C43" s="93">
        <v>665000</v>
      </c>
      <c r="D43" s="77">
        <f t="shared" ref="D43" si="53">B43+C43</f>
        <v>12612573.98</v>
      </c>
      <c r="E43" s="93">
        <v>4892180.76</v>
      </c>
      <c r="F43" s="93">
        <v>4807611.04</v>
      </c>
      <c r="G43" s="77">
        <f t="shared" ref="G43" si="54">D43-E43</f>
        <v>7720393.2200000007</v>
      </c>
    </row>
    <row r="44" spans="1:7" s="18" customFormat="1">
      <c r="A44" s="92" t="s">
        <v>367</v>
      </c>
      <c r="B44" s="93">
        <v>2661553.5499999998</v>
      </c>
      <c r="C44" s="93">
        <v>1924000</v>
      </c>
      <c r="D44" s="77">
        <f t="shared" ref="D44" si="55">B44+C44</f>
        <v>4585553.55</v>
      </c>
      <c r="E44" s="93">
        <v>1134175.8799999999</v>
      </c>
      <c r="F44" s="93">
        <v>1126569.82</v>
      </c>
      <c r="G44" s="77">
        <f t="shared" ref="G44" si="56">D44-E44</f>
        <v>3451377.67</v>
      </c>
    </row>
    <row r="45" spans="1:7" s="18" customFormat="1">
      <c r="A45" s="92" t="s">
        <v>368</v>
      </c>
      <c r="B45" s="93">
        <v>2271506.69</v>
      </c>
      <c r="C45" s="93">
        <v>27000</v>
      </c>
      <c r="D45" s="77">
        <f t="shared" ref="D45" si="57">B45+C45</f>
        <v>2298506.69</v>
      </c>
      <c r="E45" s="93">
        <v>892708.11</v>
      </c>
      <c r="F45" s="93">
        <v>869320.59</v>
      </c>
      <c r="G45" s="77">
        <f t="shared" ref="G45" si="58">D45-E45</f>
        <v>1405798.58</v>
      </c>
    </row>
    <row r="46" spans="1:7" s="18" customFormat="1">
      <c r="A46" s="92" t="s">
        <v>369</v>
      </c>
      <c r="B46" s="93">
        <v>6038180.7699999996</v>
      </c>
      <c r="C46" s="93">
        <v>-1836082.66</v>
      </c>
      <c r="D46" s="77">
        <f t="shared" ref="D46" si="59">B46+C46</f>
        <v>4202098.1099999994</v>
      </c>
      <c r="E46" s="93">
        <v>1912831.7</v>
      </c>
      <c r="F46" s="93">
        <v>1880715.28</v>
      </c>
      <c r="G46" s="77">
        <f t="shared" ref="G46" si="60">D46-E46</f>
        <v>2289266.4099999992</v>
      </c>
    </row>
    <row r="47" spans="1:7" s="18" customFormat="1">
      <c r="A47" s="92" t="s">
        <v>370</v>
      </c>
      <c r="B47" s="93">
        <v>2686516.56</v>
      </c>
      <c r="C47" s="93">
        <v>3000</v>
      </c>
      <c r="D47" s="77">
        <f t="shared" ref="D47" si="61">B47+C47</f>
        <v>2689516.56</v>
      </c>
      <c r="E47" s="93">
        <v>1389128</v>
      </c>
      <c r="F47" s="93">
        <v>1383002.85</v>
      </c>
      <c r="G47" s="77">
        <f t="shared" ref="G47" si="62">D47-E47</f>
        <v>1300388.56</v>
      </c>
    </row>
    <row r="48" spans="1:7" s="18" customFormat="1">
      <c r="A48" s="92" t="s">
        <v>371</v>
      </c>
      <c r="B48" s="93">
        <v>3971488.7</v>
      </c>
      <c r="C48" s="93">
        <v>115000</v>
      </c>
      <c r="D48" s="77">
        <f t="shared" ref="D48" si="63">B48+C48</f>
        <v>4086488.7</v>
      </c>
      <c r="E48" s="93">
        <v>1716891.33</v>
      </c>
      <c r="F48" s="93">
        <v>1452535.9</v>
      </c>
      <c r="G48" s="77">
        <f t="shared" ref="G48" si="64">D48-E48</f>
        <v>2369597.37</v>
      </c>
    </row>
    <row r="49" spans="1:7" s="18" customFormat="1">
      <c r="A49" s="92" t="s">
        <v>372</v>
      </c>
      <c r="B49" s="93">
        <v>1138400</v>
      </c>
      <c r="C49" s="93">
        <v>0</v>
      </c>
      <c r="D49" s="77">
        <f t="shared" ref="D49" si="65">B49+C49</f>
        <v>1138400</v>
      </c>
      <c r="E49" s="93">
        <v>0</v>
      </c>
      <c r="F49" s="93">
        <v>0</v>
      </c>
      <c r="G49" s="77">
        <f t="shared" ref="G49" si="66">D49-E49</f>
        <v>1138400</v>
      </c>
    </row>
    <row r="50" spans="1:7" s="18" customFormat="1">
      <c r="A50" s="92" t="s">
        <v>373</v>
      </c>
      <c r="B50" s="93">
        <v>824214.15</v>
      </c>
      <c r="C50" s="93">
        <v>3500</v>
      </c>
      <c r="D50" s="77">
        <f t="shared" ref="D50" si="67">B50+C50</f>
        <v>827714.15</v>
      </c>
      <c r="E50" s="93">
        <v>266465.98</v>
      </c>
      <c r="F50" s="93">
        <v>264193.88</v>
      </c>
      <c r="G50" s="77">
        <f t="shared" ref="G50" si="68">D50-E50</f>
        <v>561248.17000000004</v>
      </c>
    </row>
    <row r="51" spans="1:7" s="18" customFormat="1">
      <c r="A51" s="92" t="s">
        <v>374</v>
      </c>
      <c r="B51" s="93">
        <v>6215795.3600000003</v>
      </c>
      <c r="C51" s="93">
        <v>126066.63</v>
      </c>
      <c r="D51" s="77">
        <f t="shared" ref="D51" si="69">B51+C51</f>
        <v>6341861.9900000002</v>
      </c>
      <c r="E51" s="93">
        <v>2223466.35</v>
      </c>
      <c r="F51" s="93">
        <v>2189757.6800000002</v>
      </c>
      <c r="G51" s="77">
        <f t="shared" ref="G51" si="70">D51-E51</f>
        <v>4118395.64</v>
      </c>
    </row>
    <row r="52" spans="1:7" s="18" customFormat="1">
      <c r="A52" s="92" t="s">
        <v>375</v>
      </c>
      <c r="B52" s="93">
        <v>8718471.5800000001</v>
      </c>
      <c r="C52" s="93">
        <v>3228831.47</v>
      </c>
      <c r="D52" s="77">
        <f t="shared" ref="D52" si="71">B52+C52</f>
        <v>11947303.050000001</v>
      </c>
      <c r="E52" s="93">
        <v>3411062.22</v>
      </c>
      <c r="F52" s="93">
        <v>3328204.23</v>
      </c>
      <c r="G52" s="77">
        <f t="shared" ref="G52" si="72">D52-E52</f>
        <v>8536240.8300000001</v>
      </c>
    </row>
    <row r="53" spans="1:7" s="18" customFormat="1">
      <c r="A53" s="92" t="s">
        <v>376</v>
      </c>
      <c r="B53" s="93">
        <v>1435599.65</v>
      </c>
      <c r="C53" s="93">
        <v>8000</v>
      </c>
      <c r="D53" s="77">
        <f t="shared" ref="D53" si="73">B53+C53</f>
        <v>1443599.65</v>
      </c>
      <c r="E53" s="93">
        <v>221269.2</v>
      </c>
      <c r="F53" s="93">
        <v>209664.77</v>
      </c>
      <c r="G53" s="77">
        <f t="shared" ref="G53" si="74">D53-E53</f>
        <v>1222330.45</v>
      </c>
    </row>
    <row r="54" spans="1:7">
      <c r="A54" s="17" t="s">
        <v>94</v>
      </c>
      <c r="B54" s="78"/>
      <c r="C54" s="78"/>
      <c r="D54" s="78"/>
      <c r="E54" s="78"/>
      <c r="F54" s="78"/>
      <c r="G54" s="78"/>
    </row>
    <row r="55" spans="1:7">
      <c r="A55" s="15" t="s">
        <v>95</v>
      </c>
      <c r="B55" s="79">
        <f>SUM(B56:B98)</f>
        <v>136282864.83000001</v>
      </c>
      <c r="C55" s="79">
        <f t="shared" ref="C55:G55" si="75">SUM(C56:C98)</f>
        <v>93415513.290000007</v>
      </c>
      <c r="D55" s="79">
        <f t="shared" si="75"/>
        <v>229698378.12</v>
      </c>
      <c r="E55" s="79">
        <f t="shared" si="75"/>
        <v>99637765.00000003</v>
      </c>
      <c r="F55" s="79">
        <f t="shared" si="75"/>
        <v>96973366.26000002</v>
      </c>
      <c r="G55" s="79">
        <f t="shared" si="75"/>
        <v>130060613.11999997</v>
      </c>
    </row>
    <row r="56" spans="1:7">
      <c r="A56" s="92" t="s">
        <v>334</v>
      </c>
      <c r="B56" s="93">
        <v>420000</v>
      </c>
      <c r="C56" s="93">
        <v>0</v>
      </c>
      <c r="D56" s="77">
        <f t="shared" ref="D56:D98" si="76">B56+C56</f>
        <v>420000</v>
      </c>
      <c r="E56" s="93">
        <v>175170.65</v>
      </c>
      <c r="F56" s="93">
        <v>175170.65</v>
      </c>
      <c r="G56" s="77">
        <f t="shared" ref="G56:G98" si="77">D56-E56</f>
        <v>244829.35</v>
      </c>
    </row>
    <row r="57" spans="1:7">
      <c r="A57" s="92" t="s">
        <v>335</v>
      </c>
      <c r="B57" s="93">
        <v>42000</v>
      </c>
      <c r="C57" s="93">
        <v>0</v>
      </c>
      <c r="D57" s="77">
        <f t="shared" si="76"/>
        <v>42000</v>
      </c>
      <c r="E57" s="93">
        <v>7914.71</v>
      </c>
      <c r="F57" s="93">
        <v>7914.71</v>
      </c>
      <c r="G57" s="77">
        <f t="shared" si="77"/>
        <v>34085.29</v>
      </c>
    </row>
    <row r="58" spans="1:7">
      <c r="A58" s="92" t="s">
        <v>336</v>
      </c>
      <c r="B58" s="93">
        <v>284040</v>
      </c>
      <c r="C58" s="93">
        <v>0</v>
      </c>
      <c r="D58" s="77">
        <f t="shared" si="76"/>
        <v>284040</v>
      </c>
      <c r="E58" s="93">
        <v>110331.6</v>
      </c>
      <c r="F58" s="93">
        <v>110331.6</v>
      </c>
      <c r="G58" s="77">
        <f t="shared" si="77"/>
        <v>173708.4</v>
      </c>
    </row>
    <row r="59" spans="1:7">
      <c r="A59" s="92" t="s">
        <v>337</v>
      </c>
      <c r="B59" s="93">
        <v>56639.43</v>
      </c>
      <c r="C59" s="93">
        <v>0</v>
      </c>
      <c r="D59" s="77">
        <f t="shared" si="76"/>
        <v>56639.43</v>
      </c>
      <c r="E59" s="93">
        <v>38191.699999999997</v>
      </c>
      <c r="F59" s="93">
        <v>38191.699999999997</v>
      </c>
      <c r="G59" s="77">
        <f t="shared" si="77"/>
        <v>18447.730000000003</v>
      </c>
    </row>
    <row r="60" spans="1:7">
      <c r="A60" s="92" t="s">
        <v>338</v>
      </c>
      <c r="B60" s="93">
        <v>53000</v>
      </c>
      <c r="C60" s="93">
        <v>0</v>
      </c>
      <c r="D60" s="77">
        <f t="shared" si="76"/>
        <v>53000</v>
      </c>
      <c r="E60" s="93">
        <v>15486.59</v>
      </c>
      <c r="F60" s="93">
        <v>15486.59</v>
      </c>
      <c r="G60" s="77">
        <f t="shared" si="77"/>
        <v>37513.410000000003</v>
      </c>
    </row>
    <row r="61" spans="1:7">
      <c r="A61" s="92" t="s">
        <v>339</v>
      </c>
      <c r="B61" s="93">
        <v>48000</v>
      </c>
      <c r="C61" s="93">
        <v>0</v>
      </c>
      <c r="D61" s="77">
        <f t="shared" si="76"/>
        <v>48000</v>
      </c>
      <c r="E61" s="93">
        <v>18183.28</v>
      </c>
      <c r="F61" s="93">
        <v>18183.28</v>
      </c>
      <c r="G61" s="77">
        <f t="shared" si="77"/>
        <v>29816.720000000001</v>
      </c>
    </row>
    <row r="62" spans="1:7">
      <c r="A62" s="92" t="s">
        <v>340</v>
      </c>
      <c r="B62" s="93">
        <v>480000</v>
      </c>
      <c r="C62" s="93">
        <v>0</v>
      </c>
      <c r="D62" s="77">
        <f t="shared" si="76"/>
        <v>480000</v>
      </c>
      <c r="E62" s="93">
        <v>195068.78</v>
      </c>
      <c r="F62" s="93">
        <v>195068.78</v>
      </c>
      <c r="G62" s="77">
        <f t="shared" si="77"/>
        <v>284931.21999999997</v>
      </c>
    </row>
    <row r="63" spans="1:7">
      <c r="A63" s="92" t="s">
        <v>341</v>
      </c>
      <c r="B63" s="93">
        <v>40550</v>
      </c>
      <c r="C63" s="93">
        <v>0</v>
      </c>
      <c r="D63" s="77">
        <f t="shared" si="76"/>
        <v>40550</v>
      </c>
      <c r="E63" s="93">
        <v>11007.22</v>
      </c>
      <c r="F63" s="93">
        <v>11007.22</v>
      </c>
      <c r="G63" s="77">
        <f t="shared" si="77"/>
        <v>29542.78</v>
      </c>
    </row>
    <row r="64" spans="1:7" s="18" customFormat="1">
      <c r="A64" s="92" t="s">
        <v>342</v>
      </c>
      <c r="B64" s="93">
        <v>60000</v>
      </c>
      <c r="C64" s="93">
        <v>0</v>
      </c>
      <c r="D64" s="77">
        <f t="shared" ref="D64" si="78">B64+C64</f>
        <v>60000</v>
      </c>
      <c r="E64" s="93">
        <v>9825.7099999999991</v>
      </c>
      <c r="F64" s="93">
        <v>9825.7099999999991</v>
      </c>
      <c r="G64" s="77">
        <f t="shared" ref="G64" si="79">D64-E64</f>
        <v>50174.29</v>
      </c>
    </row>
    <row r="65" spans="1:7" s="18" customFormat="1">
      <c r="A65" s="92" t="s">
        <v>343</v>
      </c>
      <c r="B65" s="93">
        <v>17000</v>
      </c>
      <c r="C65" s="93">
        <v>0</v>
      </c>
      <c r="D65" s="77">
        <f t="shared" ref="D65" si="80">B65+C65</f>
        <v>17000</v>
      </c>
      <c r="E65" s="93">
        <v>4741.6400000000003</v>
      </c>
      <c r="F65" s="93">
        <v>4741.6400000000003</v>
      </c>
      <c r="G65" s="77">
        <f t="shared" ref="G65" si="81">D65-E65</f>
        <v>12258.36</v>
      </c>
    </row>
    <row r="66" spans="1:7" s="18" customFormat="1">
      <c r="A66" s="92" t="s">
        <v>344</v>
      </c>
      <c r="B66" s="93">
        <v>40000</v>
      </c>
      <c r="C66" s="93">
        <v>0</v>
      </c>
      <c r="D66" s="77">
        <f t="shared" ref="D66" si="82">B66+C66</f>
        <v>40000</v>
      </c>
      <c r="E66" s="93">
        <v>32118</v>
      </c>
      <c r="F66" s="93">
        <v>32118</v>
      </c>
      <c r="G66" s="77">
        <f t="shared" ref="G66" si="83">D66-E66</f>
        <v>7882</v>
      </c>
    </row>
    <row r="67" spans="1:7" s="18" customFormat="1">
      <c r="A67" s="92" t="s">
        <v>346</v>
      </c>
      <c r="B67" s="93">
        <v>13370614.560000001</v>
      </c>
      <c r="C67" s="93">
        <v>0</v>
      </c>
      <c r="D67" s="77">
        <f t="shared" ref="D67" si="84">B67+C67</f>
        <v>13370614.560000001</v>
      </c>
      <c r="E67" s="93">
        <v>10942294.960000001</v>
      </c>
      <c r="F67" s="93">
        <v>10717874.039999999</v>
      </c>
      <c r="G67" s="77">
        <f t="shared" ref="G67" si="85">D67-E67</f>
        <v>2428319.5999999996</v>
      </c>
    </row>
    <row r="68" spans="1:7" s="18" customFormat="1">
      <c r="A68" s="92" t="s">
        <v>347</v>
      </c>
      <c r="B68" s="93">
        <v>1348000</v>
      </c>
      <c r="C68" s="93">
        <v>0</v>
      </c>
      <c r="D68" s="77">
        <f t="shared" ref="D68" si="86">B68+C68</f>
        <v>1348000</v>
      </c>
      <c r="E68" s="93">
        <v>22660.86</v>
      </c>
      <c r="F68" s="93">
        <v>22660.86</v>
      </c>
      <c r="G68" s="77">
        <f t="shared" ref="G68" si="87">D68-E68</f>
        <v>1325339.1399999999</v>
      </c>
    </row>
    <row r="69" spans="1:7" s="18" customFormat="1">
      <c r="A69" s="92" t="s">
        <v>348</v>
      </c>
      <c r="B69" s="93">
        <v>3816000</v>
      </c>
      <c r="C69" s="93">
        <v>700000</v>
      </c>
      <c r="D69" s="77">
        <f t="shared" ref="D69" si="88">B69+C69</f>
        <v>4516000</v>
      </c>
      <c r="E69" s="93">
        <v>73605.78</v>
      </c>
      <c r="F69" s="93">
        <v>73605.78</v>
      </c>
      <c r="G69" s="77">
        <f t="shared" ref="G69" si="89">D69-E69</f>
        <v>4442394.22</v>
      </c>
    </row>
    <row r="70" spans="1:7" s="18" customFormat="1">
      <c r="A70" s="92" t="s">
        <v>349</v>
      </c>
      <c r="B70" s="93">
        <v>115331.95</v>
      </c>
      <c r="C70" s="93">
        <v>3396792.86</v>
      </c>
      <c r="D70" s="77">
        <f t="shared" ref="D70" si="90">B70+C70</f>
        <v>3512124.81</v>
      </c>
      <c r="E70" s="93">
        <v>1355445.4</v>
      </c>
      <c r="F70" s="93">
        <v>862911.67</v>
      </c>
      <c r="G70" s="77">
        <f t="shared" ref="G70" si="91">D70-E70</f>
        <v>2156679.41</v>
      </c>
    </row>
    <row r="71" spans="1:7" s="18" customFormat="1">
      <c r="A71" s="92" t="s">
        <v>350</v>
      </c>
      <c r="B71" s="93">
        <v>298000</v>
      </c>
      <c r="C71" s="93">
        <v>0</v>
      </c>
      <c r="D71" s="77">
        <f t="shared" ref="D71" si="92">B71+C71</f>
        <v>298000</v>
      </c>
      <c r="E71" s="93">
        <v>21141.19</v>
      </c>
      <c r="F71" s="93">
        <v>21141.19</v>
      </c>
      <c r="G71" s="77">
        <f t="shared" ref="G71" si="93">D71-E71</f>
        <v>276858.81</v>
      </c>
    </row>
    <row r="72" spans="1:7" s="18" customFormat="1">
      <c r="A72" s="92" t="s">
        <v>351</v>
      </c>
      <c r="B72" s="93">
        <v>60500</v>
      </c>
      <c r="C72" s="93">
        <v>0</v>
      </c>
      <c r="D72" s="77">
        <f t="shared" ref="D72" si="94">B72+C72</f>
        <v>60500</v>
      </c>
      <c r="E72" s="93">
        <v>17101.37</v>
      </c>
      <c r="F72" s="93">
        <v>17101.37</v>
      </c>
      <c r="G72" s="77">
        <f t="shared" ref="G72" si="95">D72-E72</f>
        <v>43398.630000000005</v>
      </c>
    </row>
    <row r="73" spans="1:7" s="18" customFormat="1">
      <c r="A73" s="92" t="s">
        <v>352</v>
      </c>
      <c r="B73" s="93">
        <v>43000</v>
      </c>
      <c r="C73" s="93">
        <v>0</v>
      </c>
      <c r="D73" s="77">
        <f t="shared" ref="D73" si="96">B73+C73</f>
        <v>43000</v>
      </c>
      <c r="E73" s="93">
        <v>16989.54</v>
      </c>
      <c r="F73" s="93">
        <v>16989.54</v>
      </c>
      <c r="G73" s="77">
        <f t="shared" ref="G73" si="97">D73-E73</f>
        <v>26010.46</v>
      </c>
    </row>
    <row r="74" spans="1:7" s="18" customFormat="1">
      <c r="A74" s="92" t="s">
        <v>353</v>
      </c>
      <c r="B74" s="93">
        <v>3362098.32</v>
      </c>
      <c r="C74" s="93">
        <v>-100200</v>
      </c>
      <c r="D74" s="77">
        <f t="shared" ref="D74" si="98">B74+C74</f>
        <v>3261898.32</v>
      </c>
      <c r="E74" s="93">
        <v>1678197.72</v>
      </c>
      <c r="F74" s="93">
        <v>1592986.8</v>
      </c>
      <c r="G74" s="77">
        <f t="shared" ref="G74" si="99">D74-E74</f>
        <v>1583700.5999999999</v>
      </c>
    </row>
    <row r="75" spans="1:7" s="18" customFormat="1">
      <c r="A75" s="92" t="s">
        <v>354</v>
      </c>
      <c r="B75" s="93">
        <v>10000</v>
      </c>
      <c r="C75" s="93">
        <v>0</v>
      </c>
      <c r="D75" s="77">
        <f t="shared" ref="D75" si="100">B75+C75</f>
        <v>10000</v>
      </c>
      <c r="E75" s="93">
        <v>3647.06</v>
      </c>
      <c r="F75" s="93">
        <v>3647.06</v>
      </c>
      <c r="G75" s="77">
        <f t="shared" ref="G75" si="101">D75-E75</f>
        <v>6352.9400000000005</v>
      </c>
    </row>
    <row r="76" spans="1:7" s="18" customFormat="1">
      <c r="A76" s="92" t="s">
        <v>355</v>
      </c>
      <c r="B76" s="93">
        <v>26887400</v>
      </c>
      <c r="C76" s="93">
        <v>6807642.3099999996</v>
      </c>
      <c r="D76" s="77">
        <f t="shared" ref="D76" si="102">B76+C76</f>
        <v>33695042.310000002</v>
      </c>
      <c r="E76" s="93">
        <v>11359606.34</v>
      </c>
      <c r="F76" s="93">
        <v>10553967.300000001</v>
      </c>
      <c r="G76" s="77">
        <f t="shared" ref="G76" si="103">D76-E76</f>
        <v>22335435.970000003</v>
      </c>
    </row>
    <row r="77" spans="1:7" s="18" customFormat="1">
      <c r="A77" s="92" t="s">
        <v>356</v>
      </c>
      <c r="B77" s="93">
        <v>515000</v>
      </c>
      <c r="C77" s="93">
        <v>0</v>
      </c>
      <c r="D77" s="77">
        <f t="shared" ref="D77" si="104">B77+C77</f>
        <v>515000</v>
      </c>
      <c r="E77" s="93">
        <v>184029.81</v>
      </c>
      <c r="F77" s="93">
        <v>184029.81</v>
      </c>
      <c r="G77" s="77">
        <f t="shared" ref="G77" si="105">D77-E77</f>
        <v>330970.19</v>
      </c>
    </row>
    <row r="78" spans="1:7" s="18" customFormat="1">
      <c r="A78" s="92" t="s">
        <v>357</v>
      </c>
      <c r="B78" s="93">
        <v>233000</v>
      </c>
      <c r="C78" s="93">
        <v>0</v>
      </c>
      <c r="D78" s="77">
        <f t="shared" ref="D78" si="106">B78+C78</f>
        <v>233000</v>
      </c>
      <c r="E78" s="93">
        <v>81049.67</v>
      </c>
      <c r="F78" s="93">
        <v>81049.67</v>
      </c>
      <c r="G78" s="77">
        <f t="shared" ref="G78" si="107">D78-E78</f>
        <v>151950.33000000002</v>
      </c>
    </row>
    <row r="79" spans="1:7" s="18" customFormat="1">
      <c r="A79" s="92" t="s">
        <v>358</v>
      </c>
      <c r="B79" s="93">
        <v>205000</v>
      </c>
      <c r="C79" s="93">
        <v>0</v>
      </c>
      <c r="D79" s="77">
        <f t="shared" ref="D79" si="108">B79+C79</f>
        <v>205000</v>
      </c>
      <c r="E79" s="93">
        <v>93890.09</v>
      </c>
      <c r="F79" s="93">
        <v>93890.09</v>
      </c>
      <c r="G79" s="77">
        <f t="shared" ref="G79" si="109">D79-E79</f>
        <v>111109.91</v>
      </c>
    </row>
    <row r="80" spans="1:7" s="18" customFormat="1">
      <c r="A80" s="92" t="s">
        <v>359</v>
      </c>
      <c r="B80" s="93">
        <v>310000</v>
      </c>
      <c r="C80" s="93">
        <v>0</v>
      </c>
      <c r="D80" s="77">
        <f t="shared" ref="D80" si="110">B80+C80</f>
        <v>310000</v>
      </c>
      <c r="E80" s="93">
        <v>113078.76</v>
      </c>
      <c r="F80" s="93">
        <v>113078.76</v>
      </c>
      <c r="G80" s="77">
        <f t="shared" ref="G80" si="111">D80-E80</f>
        <v>196921.24</v>
      </c>
    </row>
    <row r="81" spans="1:7" s="18" customFormat="1">
      <c r="A81" s="92" t="s">
        <v>360</v>
      </c>
      <c r="B81" s="93">
        <v>57142555.57</v>
      </c>
      <c r="C81" s="93">
        <v>82604278.120000005</v>
      </c>
      <c r="D81" s="77">
        <f t="shared" ref="D81" si="112">B81+C81</f>
        <v>139746833.69</v>
      </c>
      <c r="E81" s="93">
        <v>64413549.25</v>
      </c>
      <c r="F81" s="93">
        <v>64380609.719999999</v>
      </c>
      <c r="G81" s="77">
        <f t="shared" ref="G81" si="113">D81-E81</f>
        <v>75333284.439999998</v>
      </c>
    </row>
    <row r="82" spans="1:7" s="18" customFormat="1">
      <c r="A82" s="92" t="s">
        <v>361</v>
      </c>
      <c r="B82" s="93">
        <v>199500</v>
      </c>
      <c r="C82" s="93">
        <v>15000</v>
      </c>
      <c r="D82" s="77">
        <f t="shared" ref="D82" si="114">B82+C82</f>
        <v>214500</v>
      </c>
      <c r="E82" s="93">
        <v>76458.12</v>
      </c>
      <c r="F82" s="93">
        <v>76458.12</v>
      </c>
      <c r="G82" s="77">
        <f t="shared" ref="G82" si="115">D82-E82</f>
        <v>138041.88</v>
      </c>
    </row>
    <row r="83" spans="1:7" s="18" customFormat="1">
      <c r="A83" s="92" t="s">
        <v>362</v>
      </c>
      <c r="B83" s="93">
        <v>246960</v>
      </c>
      <c r="C83" s="93">
        <v>0</v>
      </c>
      <c r="D83" s="77">
        <f t="shared" ref="D83" si="116">B83+C83</f>
        <v>246960</v>
      </c>
      <c r="E83" s="93">
        <v>75045.17</v>
      </c>
      <c r="F83" s="93">
        <v>75045.17</v>
      </c>
      <c r="G83" s="77">
        <f t="shared" ref="G83" si="117">D83-E83</f>
        <v>171914.83000000002</v>
      </c>
    </row>
    <row r="84" spans="1:7" s="18" customFormat="1">
      <c r="A84" s="92" t="s">
        <v>363</v>
      </c>
      <c r="B84" s="93">
        <v>35500</v>
      </c>
      <c r="C84" s="93">
        <v>0</v>
      </c>
      <c r="D84" s="77">
        <f t="shared" ref="D84" si="118">B84+C84</f>
        <v>35500</v>
      </c>
      <c r="E84" s="93">
        <v>21696.83</v>
      </c>
      <c r="F84" s="93">
        <v>21696.83</v>
      </c>
      <c r="G84" s="77">
        <f t="shared" ref="G84" si="119">D84-E84</f>
        <v>13803.169999999998</v>
      </c>
    </row>
    <row r="85" spans="1:7" s="18" customFormat="1">
      <c r="A85" s="92" t="s">
        <v>364</v>
      </c>
      <c r="B85" s="93">
        <v>140825</v>
      </c>
      <c r="C85" s="93">
        <v>0</v>
      </c>
      <c r="D85" s="77">
        <f t="shared" ref="D85" si="120">B85+C85</f>
        <v>140825</v>
      </c>
      <c r="E85" s="93">
        <v>94367.15</v>
      </c>
      <c r="F85" s="93">
        <v>94367.15</v>
      </c>
      <c r="G85" s="77">
        <f t="shared" ref="G85" si="121">D85-E85</f>
        <v>46457.850000000006</v>
      </c>
    </row>
    <row r="86" spans="1:7" s="18" customFormat="1">
      <c r="A86" s="92" t="s">
        <v>365</v>
      </c>
      <c r="B86" s="93">
        <v>10025000</v>
      </c>
      <c r="C86" s="93">
        <v>0</v>
      </c>
      <c r="D86" s="77">
        <f t="shared" ref="D86" si="122">B86+C86</f>
        <v>10025000</v>
      </c>
      <c r="E86" s="93">
        <v>3255667.65</v>
      </c>
      <c r="F86" s="93">
        <v>3252767.65</v>
      </c>
      <c r="G86" s="77">
        <f t="shared" ref="G86" si="123">D86-E86</f>
        <v>6769332.3499999996</v>
      </c>
    </row>
    <row r="87" spans="1:7" s="18" customFormat="1">
      <c r="A87" s="92" t="s">
        <v>366</v>
      </c>
      <c r="B87" s="93">
        <v>2073500</v>
      </c>
      <c r="C87" s="93">
        <v>0</v>
      </c>
      <c r="D87" s="77">
        <f t="shared" ref="D87" si="124">B87+C87</f>
        <v>2073500</v>
      </c>
      <c r="E87" s="93">
        <v>808741.75</v>
      </c>
      <c r="F87" s="93">
        <v>807337.15</v>
      </c>
      <c r="G87" s="77">
        <f t="shared" ref="G87" si="125">D87-E87</f>
        <v>1264758.25</v>
      </c>
    </row>
    <row r="88" spans="1:7" s="18" customFormat="1">
      <c r="A88" s="92" t="s">
        <v>367</v>
      </c>
      <c r="B88" s="93">
        <v>7996750</v>
      </c>
      <c r="C88" s="93">
        <v>-1870000</v>
      </c>
      <c r="D88" s="77">
        <f t="shared" ref="D88" si="126">B88+C88</f>
        <v>6126750</v>
      </c>
      <c r="E88" s="93">
        <v>918786.62</v>
      </c>
      <c r="F88" s="93">
        <v>918786.62</v>
      </c>
      <c r="G88" s="77">
        <f t="shared" ref="G88" si="127">D88-E88</f>
        <v>5207963.38</v>
      </c>
    </row>
    <row r="89" spans="1:7" s="18" customFormat="1">
      <c r="A89" s="92" t="s">
        <v>368</v>
      </c>
      <c r="B89" s="93">
        <v>90300</v>
      </c>
      <c r="C89" s="93">
        <v>0</v>
      </c>
      <c r="D89" s="77">
        <f t="shared" ref="D89" si="128">B89+C89</f>
        <v>90300</v>
      </c>
      <c r="E89" s="93">
        <v>37712.85</v>
      </c>
      <c r="F89" s="93">
        <v>37712.85</v>
      </c>
      <c r="G89" s="77">
        <f t="shared" ref="G89" si="129">D89-E89</f>
        <v>52587.15</v>
      </c>
    </row>
    <row r="90" spans="1:7" s="18" customFormat="1">
      <c r="A90" s="92" t="s">
        <v>369</v>
      </c>
      <c r="B90" s="93">
        <v>4996000</v>
      </c>
      <c r="C90" s="93">
        <v>1870000</v>
      </c>
      <c r="D90" s="77">
        <f t="shared" ref="D90" si="130">B90+C90</f>
        <v>6866000</v>
      </c>
      <c r="E90" s="93">
        <v>3077430.69</v>
      </c>
      <c r="F90" s="93">
        <v>2058080.69</v>
      </c>
      <c r="G90" s="77">
        <f t="shared" ref="G90" si="131">D90-E90</f>
        <v>3788569.31</v>
      </c>
    </row>
    <row r="91" spans="1:7" s="18" customFormat="1">
      <c r="A91" s="92" t="s">
        <v>370</v>
      </c>
      <c r="B91" s="93">
        <v>43200</v>
      </c>
      <c r="C91" s="93">
        <v>0</v>
      </c>
      <c r="D91" s="77">
        <f t="shared" ref="D91" si="132">B91+C91</f>
        <v>43200</v>
      </c>
      <c r="E91" s="93">
        <v>0</v>
      </c>
      <c r="F91" s="93">
        <v>0</v>
      </c>
      <c r="G91" s="77">
        <f t="shared" ref="G91" si="133">D91-E91</f>
        <v>43200</v>
      </c>
    </row>
    <row r="92" spans="1:7" s="18" customFormat="1">
      <c r="A92" s="92" t="s">
        <v>371</v>
      </c>
      <c r="B92" s="93">
        <v>111000</v>
      </c>
      <c r="C92" s="93">
        <v>0</v>
      </c>
      <c r="D92" s="77">
        <f t="shared" ref="D92" si="134">B92+C92</f>
        <v>111000</v>
      </c>
      <c r="E92" s="93">
        <v>33104.39</v>
      </c>
      <c r="F92" s="93">
        <v>33104.39</v>
      </c>
      <c r="G92" s="77">
        <f t="shared" ref="G92" si="135">D92-E92</f>
        <v>77895.61</v>
      </c>
    </row>
    <row r="93" spans="1:7" s="18" customFormat="1">
      <c r="A93" s="92" t="s">
        <v>372</v>
      </c>
      <c r="B93" s="93">
        <v>58000</v>
      </c>
      <c r="C93" s="93">
        <v>-8000</v>
      </c>
      <c r="D93" s="77">
        <f t="shared" ref="D93" si="136">B93+C93</f>
        <v>50000</v>
      </c>
      <c r="E93" s="93">
        <v>0</v>
      </c>
      <c r="F93" s="93">
        <v>0</v>
      </c>
      <c r="G93" s="77">
        <f t="shared" ref="G93" si="137">D93-E93</f>
        <v>50000</v>
      </c>
    </row>
    <row r="94" spans="1:7" s="18" customFormat="1">
      <c r="A94" s="92" t="s">
        <v>373</v>
      </c>
      <c r="B94" s="93">
        <v>33600</v>
      </c>
      <c r="C94" s="93">
        <v>0</v>
      </c>
      <c r="D94" s="77">
        <f t="shared" ref="D94" si="138">B94+C94</f>
        <v>33600</v>
      </c>
      <c r="E94" s="93">
        <v>13787.15</v>
      </c>
      <c r="F94" s="93">
        <v>13787.15</v>
      </c>
      <c r="G94" s="77">
        <f t="shared" ref="G94" si="139">D94-E94</f>
        <v>19812.849999999999</v>
      </c>
    </row>
    <row r="95" spans="1:7" s="18" customFormat="1">
      <c r="A95" s="92" t="s">
        <v>374</v>
      </c>
      <c r="B95" s="93">
        <v>245000</v>
      </c>
      <c r="C95" s="93">
        <v>0</v>
      </c>
      <c r="D95" s="77">
        <f t="shared" ref="D95" si="140">B95+C95</f>
        <v>245000</v>
      </c>
      <c r="E95" s="93">
        <v>94570.53</v>
      </c>
      <c r="F95" s="93">
        <v>94570.53</v>
      </c>
      <c r="G95" s="77">
        <f t="shared" ref="G95" si="141">D95-E95</f>
        <v>150429.47</v>
      </c>
    </row>
    <row r="96" spans="1:7" s="18" customFormat="1">
      <c r="A96" s="92" t="s">
        <v>375</v>
      </c>
      <c r="B96" s="93">
        <v>652000</v>
      </c>
      <c r="C96" s="93">
        <v>0</v>
      </c>
      <c r="D96" s="77">
        <f t="shared" ref="D96" si="142">B96+C96</f>
        <v>652000</v>
      </c>
      <c r="E96" s="93">
        <v>114326.67</v>
      </c>
      <c r="F96" s="93">
        <v>114326.67</v>
      </c>
      <c r="G96" s="77">
        <f t="shared" ref="G96" si="143">D96-E96</f>
        <v>537673.32999999996</v>
      </c>
    </row>
    <row r="97" spans="1:7" s="18" customFormat="1">
      <c r="A97" s="92" t="s">
        <v>376</v>
      </c>
      <c r="B97" s="93">
        <v>78000</v>
      </c>
      <c r="C97" s="93">
        <v>0</v>
      </c>
      <c r="D97" s="77">
        <f t="shared" ref="D97" si="144">B97+C97</f>
        <v>78000</v>
      </c>
      <c r="E97" s="93">
        <v>21741.75</v>
      </c>
      <c r="F97" s="93">
        <v>21741.75</v>
      </c>
      <c r="G97" s="77">
        <f t="shared" ref="G97" si="145">D97-E97</f>
        <v>56258.25</v>
      </c>
    </row>
    <row r="98" spans="1:7">
      <c r="A98" s="17" t="s">
        <v>94</v>
      </c>
      <c r="B98" s="78"/>
      <c r="C98" s="78"/>
      <c r="D98" s="77">
        <f t="shared" si="76"/>
        <v>0</v>
      </c>
      <c r="E98" s="77"/>
      <c r="F98" s="77"/>
      <c r="G98" s="77">
        <f t="shared" si="77"/>
        <v>0</v>
      </c>
    </row>
    <row r="99" spans="1:7">
      <c r="A99" s="15" t="s">
        <v>87</v>
      </c>
      <c r="B99" s="79">
        <f>B9+B55</f>
        <v>495111634.6099999</v>
      </c>
      <c r="C99" s="79">
        <f t="shared" ref="C99:F99" si="146">C9+C55</f>
        <v>176010193.05000001</v>
      </c>
      <c r="D99" s="79">
        <f>B99+C99</f>
        <v>671121827.65999985</v>
      </c>
      <c r="E99" s="79">
        <f t="shared" si="146"/>
        <v>258054014.58000004</v>
      </c>
      <c r="F99" s="79">
        <f t="shared" si="146"/>
        <v>251769604.81</v>
      </c>
      <c r="G99" s="79">
        <f>D99-E99</f>
        <v>413067813.0799998</v>
      </c>
    </row>
    <row r="100" spans="1:7">
      <c r="A100" s="16"/>
      <c r="B100" s="80"/>
      <c r="C100" s="80"/>
      <c r="D100" s="80"/>
      <c r="E100" s="80"/>
      <c r="F100" s="80"/>
      <c r="G100" s="80"/>
    </row>
    <row r="101" spans="1:7">
      <c r="A101" s="13"/>
      <c r="B101" s="12"/>
      <c r="C101" s="12"/>
      <c r="D101" s="12"/>
      <c r="E101" s="12"/>
      <c r="F101" s="12"/>
      <c r="G10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activeCell="A2" sqref="A2:G2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92" t="s">
        <v>330</v>
      </c>
      <c r="B1" s="193"/>
      <c r="C1" s="193"/>
      <c r="D1" s="193"/>
      <c r="E1" s="193"/>
      <c r="F1" s="193"/>
      <c r="G1" s="193"/>
    </row>
    <row r="2" spans="1:8">
      <c r="A2" s="166" t="s">
        <v>331</v>
      </c>
      <c r="B2" s="167"/>
      <c r="C2" s="167"/>
      <c r="D2" s="167"/>
      <c r="E2" s="167"/>
      <c r="F2" s="167"/>
      <c r="G2" s="168"/>
    </row>
    <row r="3" spans="1:8">
      <c r="A3" s="169" t="s">
        <v>96</v>
      </c>
      <c r="B3" s="170"/>
      <c r="C3" s="170"/>
      <c r="D3" s="170"/>
      <c r="E3" s="170"/>
      <c r="F3" s="170"/>
      <c r="G3" s="171"/>
    </row>
    <row r="4" spans="1:8">
      <c r="A4" s="169" t="s">
        <v>97</v>
      </c>
      <c r="B4" s="170"/>
      <c r="C4" s="170"/>
      <c r="D4" s="170"/>
      <c r="E4" s="170"/>
      <c r="F4" s="170"/>
      <c r="G4" s="171"/>
    </row>
    <row r="5" spans="1:8">
      <c r="A5" s="172" t="s">
        <v>332</v>
      </c>
      <c r="B5" s="173"/>
      <c r="C5" s="173"/>
      <c r="D5" s="173"/>
      <c r="E5" s="173"/>
      <c r="F5" s="173"/>
      <c r="G5" s="174"/>
    </row>
    <row r="6" spans="1:8">
      <c r="A6" s="175" t="s">
        <v>3</v>
      </c>
      <c r="B6" s="176"/>
      <c r="C6" s="176"/>
      <c r="D6" s="176"/>
      <c r="E6" s="176"/>
      <c r="F6" s="176"/>
      <c r="G6" s="177"/>
    </row>
    <row r="7" spans="1:8">
      <c r="A7" s="170" t="s">
        <v>4</v>
      </c>
      <c r="B7" s="175" t="s">
        <v>5</v>
      </c>
      <c r="C7" s="176"/>
      <c r="D7" s="176"/>
      <c r="E7" s="176"/>
      <c r="F7" s="177"/>
      <c r="G7" s="185" t="s">
        <v>98</v>
      </c>
    </row>
    <row r="8" spans="1:8" ht="30">
      <c r="A8" s="170"/>
      <c r="B8" s="21" t="s">
        <v>7</v>
      </c>
      <c r="C8" s="20" t="s">
        <v>99</v>
      </c>
      <c r="D8" s="21" t="s">
        <v>9</v>
      </c>
      <c r="E8" s="21" t="s">
        <v>10</v>
      </c>
      <c r="F8" s="22" t="s">
        <v>92</v>
      </c>
      <c r="G8" s="184"/>
    </row>
    <row r="9" spans="1:8">
      <c r="A9" s="24" t="s">
        <v>100</v>
      </c>
      <c r="B9" s="81">
        <f>B10+B19+B27+B37</f>
        <v>358828769.78000003</v>
      </c>
      <c r="C9" s="81">
        <f t="shared" ref="C9:G9" si="0">C10+C19+C27+C37</f>
        <v>82594679.75999999</v>
      </c>
      <c r="D9" s="81">
        <f t="shared" si="0"/>
        <v>441423449.53999996</v>
      </c>
      <c r="E9" s="81">
        <f t="shared" si="0"/>
        <v>158416249.58000001</v>
      </c>
      <c r="F9" s="81">
        <f t="shared" si="0"/>
        <v>154796238.55000001</v>
      </c>
      <c r="G9" s="81">
        <f t="shared" si="0"/>
        <v>283007199.95999998</v>
      </c>
    </row>
    <row r="10" spans="1:8">
      <c r="A10" s="25" t="s">
        <v>101</v>
      </c>
      <c r="B10" s="82">
        <f>SUM(B11:B18)</f>
        <v>204481296.61000001</v>
      </c>
      <c r="C10" s="82">
        <f t="shared" ref="C10:G10" si="1">SUM(C11:C18)</f>
        <v>15465619.899999999</v>
      </c>
      <c r="D10" s="82">
        <f t="shared" si="1"/>
        <v>219946916.50999999</v>
      </c>
      <c r="E10" s="82">
        <f t="shared" si="1"/>
        <v>80965284.329999998</v>
      </c>
      <c r="F10" s="82">
        <f t="shared" si="1"/>
        <v>80357875.150000006</v>
      </c>
      <c r="G10" s="82">
        <f t="shared" si="1"/>
        <v>138981632.18000001</v>
      </c>
    </row>
    <row r="11" spans="1:8">
      <c r="A11" s="29" t="s">
        <v>102</v>
      </c>
      <c r="B11" s="82">
        <v>0</v>
      </c>
      <c r="C11" s="82">
        <v>0</v>
      </c>
      <c r="D11" s="82">
        <f>B11+C11</f>
        <v>0</v>
      </c>
      <c r="E11" s="82">
        <v>0</v>
      </c>
      <c r="F11" s="82">
        <v>0</v>
      </c>
      <c r="G11" s="82">
        <f>D11-E11</f>
        <v>0</v>
      </c>
      <c r="H11" s="64" t="s">
        <v>274</v>
      </c>
    </row>
    <row r="12" spans="1:8">
      <c r="A12" s="29" t="s">
        <v>103</v>
      </c>
      <c r="B12" s="82">
        <v>0</v>
      </c>
      <c r="C12" s="82">
        <v>0</v>
      </c>
      <c r="D12" s="82">
        <f t="shared" ref="D12:D18" si="2">B12+C12</f>
        <v>0</v>
      </c>
      <c r="E12" s="82">
        <v>0</v>
      </c>
      <c r="F12" s="82">
        <v>0</v>
      </c>
      <c r="G12" s="82">
        <f t="shared" ref="G12:G18" si="3">D12-E12</f>
        <v>0</v>
      </c>
      <c r="H12" s="64" t="s">
        <v>275</v>
      </c>
    </row>
    <row r="13" spans="1:8">
      <c r="A13" s="29" t="s">
        <v>104</v>
      </c>
      <c r="B13" s="94">
        <v>108205892.02</v>
      </c>
      <c r="C13" s="94">
        <v>10146562.949999999</v>
      </c>
      <c r="D13" s="82">
        <f t="shared" si="2"/>
        <v>118352454.97</v>
      </c>
      <c r="E13" s="94">
        <v>40622233.509999998</v>
      </c>
      <c r="F13" s="94">
        <v>40130754.340000004</v>
      </c>
      <c r="G13" s="82">
        <f t="shared" si="3"/>
        <v>77730221.460000008</v>
      </c>
      <c r="H13" s="64" t="s">
        <v>276</v>
      </c>
    </row>
    <row r="14" spans="1:8">
      <c r="A14" s="29" t="s">
        <v>105</v>
      </c>
      <c r="B14" s="82">
        <v>0</v>
      </c>
      <c r="C14" s="82">
        <v>0</v>
      </c>
      <c r="D14" s="82">
        <f t="shared" si="2"/>
        <v>0</v>
      </c>
      <c r="E14" s="82">
        <v>0</v>
      </c>
      <c r="F14" s="82">
        <v>0</v>
      </c>
      <c r="G14" s="82">
        <f t="shared" si="3"/>
        <v>0</v>
      </c>
      <c r="H14" s="64" t="s">
        <v>277</v>
      </c>
    </row>
    <row r="15" spans="1:8">
      <c r="A15" s="29" t="s">
        <v>106</v>
      </c>
      <c r="B15" s="94">
        <v>4529012.8899999997</v>
      </c>
      <c r="C15" s="94">
        <v>61435</v>
      </c>
      <c r="D15" s="82">
        <f t="shared" si="2"/>
        <v>4590447.8899999997</v>
      </c>
      <c r="E15" s="94">
        <v>1826864.1</v>
      </c>
      <c r="F15" s="94">
        <v>1820606.62</v>
      </c>
      <c r="G15" s="82">
        <f t="shared" si="3"/>
        <v>2763583.7899999996</v>
      </c>
      <c r="H15" s="64" t="s">
        <v>278</v>
      </c>
    </row>
    <row r="16" spans="1:8">
      <c r="A16" s="29" t="s">
        <v>107</v>
      </c>
      <c r="B16" s="82">
        <v>0</v>
      </c>
      <c r="C16" s="82">
        <v>0</v>
      </c>
      <c r="D16" s="82">
        <f t="shared" si="2"/>
        <v>0</v>
      </c>
      <c r="E16" s="82">
        <v>0</v>
      </c>
      <c r="F16" s="82">
        <v>0</v>
      </c>
      <c r="G16" s="82">
        <f t="shared" si="3"/>
        <v>0</v>
      </c>
      <c r="H16" s="64" t="s">
        <v>279</v>
      </c>
    </row>
    <row r="17" spans="1:8">
      <c r="A17" s="29" t="s">
        <v>108</v>
      </c>
      <c r="B17" s="94">
        <v>91746391.700000003</v>
      </c>
      <c r="C17" s="94">
        <v>5257621.95</v>
      </c>
      <c r="D17" s="82">
        <f t="shared" si="2"/>
        <v>97004013.650000006</v>
      </c>
      <c r="E17" s="94">
        <v>38516186.719999999</v>
      </c>
      <c r="F17" s="94">
        <v>38406514.189999998</v>
      </c>
      <c r="G17" s="82">
        <f t="shared" si="3"/>
        <v>58487826.930000007</v>
      </c>
      <c r="H17" s="64" t="s">
        <v>280</v>
      </c>
    </row>
    <row r="18" spans="1:8">
      <c r="A18" s="29" t="s">
        <v>109</v>
      </c>
      <c r="B18" s="82">
        <v>0</v>
      </c>
      <c r="C18" s="82">
        <v>0</v>
      </c>
      <c r="D18" s="82">
        <f t="shared" si="2"/>
        <v>0</v>
      </c>
      <c r="E18" s="82">
        <v>0</v>
      </c>
      <c r="F18" s="82">
        <v>0</v>
      </c>
      <c r="G18" s="82">
        <f t="shared" si="3"/>
        <v>0</v>
      </c>
      <c r="H18" s="64" t="s">
        <v>281</v>
      </c>
    </row>
    <row r="19" spans="1:8">
      <c r="A19" s="25" t="s">
        <v>110</v>
      </c>
      <c r="B19" s="82">
        <f>SUM(B20:B26)</f>
        <v>148126704.47</v>
      </c>
      <c r="C19" s="82">
        <f t="shared" ref="C19:G19" si="4">SUM(C20:C26)</f>
        <v>61654662.170000002</v>
      </c>
      <c r="D19" s="82">
        <f t="shared" si="4"/>
        <v>209781366.63999999</v>
      </c>
      <c r="E19" s="82">
        <f t="shared" si="4"/>
        <v>74912094.730000004</v>
      </c>
      <c r="F19" s="82">
        <f t="shared" si="4"/>
        <v>72163848.310000002</v>
      </c>
      <c r="G19" s="82">
        <f t="shared" si="4"/>
        <v>134869271.90999997</v>
      </c>
    </row>
    <row r="20" spans="1:8">
      <c r="A20" s="29" t="s">
        <v>111</v>
      </c>
      <c r="B20" s="94">
        <v>3783384.82</v>
      </c>
      <c r="C20" s="94">
        <v>24000</v>
      </c>
      <c r="D20" s="82">
        <f t="shared" ref="D20:D26" si="5">B20+C20</f>
        <v>3807384.82</v>
      </c>
      <c r="E20" s="94">
        <v>1367430.31</v>
      </c>
      <c r="F20" s="94">
        <v>1337735.3400000001</v>
      </c>
      <c r="G20" s="82">
        <f t="shared" ref="G20:G26" si="6">D20-E20</f>
        <v>2439954.5099999998</v>
      </c>
      <c r="H20" s="65" t="s">
        <v>282</v>
      </c>
    </row>
    <row r="21" spans="1:8">
      <c r="A21" s="29" t="s">
        <v>112</v>
      </c>
      <c r="B21" s="94">
        <v>74919489.5</v>
      </c>
      <c r="C21" s="94">
        <v>39335138.689999998</v>
      </c>
      <c r="D21" s="82">
        <f t="shared" si="5"/>
        <v>114254628.19</v>
      </c>
      <c r="E21" s="94">
        <v>36556490.520000003</v>
      </c>
      <c r="F21" s="94">
        <v>35956693.950000003</v>
      </c>
      <c r="G21" s="82">
        <f t="shared" si="6"/>
        <v>77698137.669999987</v>
      </c>
      <c r="H21" s="65" t="s">
        <v>283</v>
      </c>
    </row>
    <row r="22" spans="1:8">
      <c r="A22" s="29" t="s">
        <v>113</v>
      </c>
      <c r="B22" s="94">
        <v>6215795.3600000003</v>
      </c>
      <c r="C22" s="94">
        <v>126066.63</v>
      </c>
      <c r="D22" s="82">
        <f t="shared" si="5"/>
        <v>6341861.9900000002</v>
      </c>
      <c r="E22" s="94">
        <v>2223466.35</v>
      </c>
      <c r="F22" s="94">
        <v>2189757.6800000002</v>
      </c>
      <c r="G22" s="82">
        <f t="shared" si="6"/>
        <v>4118395.64</v>
      </c>
      <c r="H22" s="65" t="s">
        <v>284</v>
      </c>
    </row>
    <row r="23" spans="1:8">
      <c r="A23" s="29" t="s">
        <v>114</v>
      </c>
      <c r="B23" s="94">
        <v>14447586.369999999</v>
      </c>
      <c r="C23" s="94">
        <v>1947426.74</v>
      </c>
      <c r="D23" s="82">
        <f t="shared" si="5"/>
        <v>16395013.109999999</v>
      </c>
      <c r="E23" s="94">
        <v>7534197.2599999998</v>
      </c>
      <c r="F23" s="94">
        <v>7346067.0599999996</v>
      </c>
      <c r="G23" s="82">
        <f t="shared" si="6"/>
        <v>8860815.8499999996</v>
      </c>
      <c r="H23" s="65" t="s">
        <v>285</v>
      </c>
    </row>
    <row r="24" spans="1:8">
      <c r="A24" s="29" t="s">
        <v>115</v>
      </c>
      <c r="B24" s="94">
        <v>6038180.7699999996</v>
      </c>
      <c r="C24" s="94">
        <v>-1836082.66</v>
      </c>
      <c r="D24" s="82">
        <f t="shared" si="5"/>
        <v>4202098.1099999994</v>
      </c>
      <c r="E24" s="94">
        <v>1912831.7</v>
      </c>
      <c r="F24" s="94">
        <v>1880715.28</v>
      </c>
      <c r="G24" s="82">
        <f t="shared" si="6"/>
        <v>2289266.4099999992</v>
      </c>
      <c r="H24" s="65" t="s">
        <v>286</v>
      </c>
    </row>
    <row r="25" spans="1:8">
      <c r="A25" s="29" t="s">
        <v>116</v>
      </c>
      <c r="B25" s="94">
        <v>42722267.649999999</v>
      </c>
      <c r="C25" s="94">
        <v>22058112.77</v>
      </c>
      <c r="D25" s="82">
        <f t="shared" si="5"/>
        <v>64780380.420000002</v>
      </c>
      <c r="E25" s="94">
        <v>25317678.59</v>
      </c>
      <c r="F25" s="94">
        <v>23452879</v>
      </c>
      <c r="G25" s="82">
        <f t="shared" si="6"/>
        <v>39462701.829999998</v>
      </c>
      <c r="H25" s="65" t="s">
        <v>287</v>
      </c>
    </row>
    <row r="26" spans="1:8">
      <c r="A26" s="29" t="s">
        <v>117</v>
      </c>
      <c r="B26" s="82">
        <v>0</v>
      </c>
      <c r="C26" s="82">
        <v>0</v>
      </c>
      <c r="D26" s="82">
        <f t="shared" si="5"/>
        <v>0</v>
      </c>
      <c r="E26" s="82">
        <v>0</v>
      </c>
      <c r="F26" s="82">
        <v>0</v>
      </c>
      <c r="G26" s="82">
        <f t="shared" si="6"/>
        <v>0</v>
      </c>
      <c r="H26" s="65" t="s">
        <v>288</v>
      </c>
    </row>
    <row r="27" spans="1:8">
      <c r="A27" s="25" t="s">
        <v>118</v>
      </c>
      <c r="B27" s="82">
        <f>SUM(B28:B36)</f>
        <v>6220768.7000000002</v>
      </c>
      <c r="C27" s="82">
        <f t="shared" ref="C27:G27" si="7">SUM(C28:C36)</f>
        <v>5474397.6900000004</v>
      </c>
      <c r="D27" s="82">
        <f t="shared" si="7"/>
        <v>11695166.390000001</v>
      </c>
      <c r="E27" s="82">
        <f t="shared" si="7"/>
        <v>2538870.52</v>
      </c>
      <c r="F27" s="82">
        <f t="shared" si="7"/>
        <v>2274515.09</v>
      </c>
      <c r="G27" s="82">
        <f t="shared" si="7"/>
        <v>9156295.870000001</v>
      </c>
    </row>
    <row r="28" spans="1:8">
      <c r="A28" s="31" t="s">
        <v>119</v>
      </c>
      <c r="B28" s="94">
        <v>3971488.7</v>
      </c>
      <c r="C28" s="94">
        <v>115000</v>
      </c>
      <c r="D28" s="82">
        <f t="shared" ref="D28:D36" si="8">B28+C28</f>
        <v>4086488.7</v>
      </c>
      <c r="E28" s="94">
        <v>1716891.33</v>
      </c>
      <c r="F28" s="94">
        <v>1452535.9</v>
      </c>
      <c r="G28" s="82">
        <f t="shared" ref="G28:G36" si="9">D28-E28</f>
        <v>2369597.37</v>
      </c>
      <c r="H28" s="66" t="s">
        <v>289</v>
      </c>
    </row>
    <row r="29" spans="1:8">
      <c r="A29" s="29" t="s">
        <v>120</v>
      </c>
      <c r="B29" s="94">
        <v>1110880</v>
      </c>
      <c r="C29" s="94">
        <v>5359397.6900000004</v>
      </c>
      <c r="D29" s="82">
        <f t="shared" si="8"/>
        <v>6470277.6900000004</v>
      </c>
      <c r="E29" s="94">
        <v>821979.19</v>
      </c>
      <c r="F29" s="94">
        <v>821979.19</v>
      </c>
      <c r="G29" s="82">
        <f t="shared" si="9"/>
        <v>5648298.5</v>
      </c>
      <c r="H29" s="66" t="s">
        <v>290</v>
      </c>
    </row>
    <row r="30" spans="1:8">
      <c r="A30" s="29" t="s">
        <v>121</v>
      </c>
      <c r="B30" s="82">
        <v>0</v>
      </c>
      <c r="C30" s="82">
        <v>0</v>
      </c>
      <c r="D30" s="82">
        <f t="shared" si="8"/>
        <v>0</v>
      </c>
      <c r="E30" s="82">
        <v>0</v>
      </c>
      <c r="F30" s="82">
        <v>0</v>
      </c>
      <c r="G30" s="82">
        <f t="shared" si="9"/>
        <v>0</v>
      </c>
      <c r="H30" s="66" t="s">
        <v>291</v>
      </c>
    </row>
    <row r="31" spans="1:8">
      <c r="A31" s="29" t="s">
        <v>122</v>
      </c>
      <c r="B31" s="82">
        <v>0</v>
      </c>
      <c r="C31" s="82">
        <v>0</v>
      </c>
      <c r="D31" s="82">
        <f t="shared" si="8"/>
        <v>0</v>
      </c>
      <c r="E31" s="82">
        <v>0</v>
      </c>
      <c r="F31" s="82">
        <v>0</v>
      </c>
      <c r="G31" s="82">
        <f t="shared" si="9"/>
        <v>0</v>
      </c>
      <c r="H31" s="66" t="s">
        <v>292</v>
      </c>
    </row>
    <row r="32" spans="1:8">
      <c r="A32" s="29" t="s">
        <v>123</v>
      </c>
      <c r="B32" s="82">
        <v>0</v>
      </c>
      <c r="C32" s="82">
        <v>0</v>
      </c>
      <c r="D32" s="82">
        <f t="shared" si="8"/>
        <v>0</v>
      </c>
      <c r="E32" s="82">
        <v>0</v>
      </c>
      <c r="F32" s="82">
        <v>0</v>
      </c>
      <c r="G32" s="82">
        <f t="shared" si="9"/>
        <v>0</v>
      </c>
      <c r="H32" s="66" t="s">
        <v>293</v>
      </c>
    </row>
    <row r="33" spans="1:8">
      <c r="A33" s="29" t="s">
        <v>124</v>
      </c>
      <c r="B33" s="82">
        <v>0</v>
      </c>
      <c r="C33" s="82">
        <v>0</v>
      </c>
      <c r="D33" s="82">
        <f t="shared" si="8"/>
        <v>0</v>
      </c>
      <c r="E33" s="82">
        <v>0</v>
      </c>
      <c r="F33" s="82">
        <v>0</v>
      </c>
      <c r="G33" s="82">
        <f t="shared" si="9"/>
        <v>0</v>
      </c>
      <c r="H33" s="66" t="s">
        <v>294</v>
      </c>
    </row>
    <row r="34" spans="1:8">
      <c r="A34" s="29" t="s">
        <v>125</v>
      </c>
      <c r="B34" s="94">
        <v>1138400</v>
      </c>
      <c r="C34" s="94">
        <v>0</v>
      </c>
      <c r="D34" s="82">
        <f t="shared" si="8"/>
        <v>1138400</v>
      </c>
      <c r="E34" s="94">
        <v>0</v>
      </c>
      <c r="F34" s="94">
        <v>0</v>
      </c>
      <c r="G34" s="82">
        <f t="shared" si="9"/>
        <v>1138400</v>
      </c>
      <c r="H34" s="66" t="s">
        <v>295</v>
      </c>
    </row>
    <row r="35" spans="1:8">
      <c r="A35" s="29" t="s">
        <v>126</v>
      </c>
      <c r="B35" s="82">
        <v>0</v>
      </c>
      <c r="C35" s="82">
        <v>0</v>
      </c>
      <c r="D35" s="82">
        <f t="shared" si="8"/>
        <v>0</v>
      </c>
      <c r="E35" s="82">
        <v>0</v>
      </c>
      <c r="F35" s="82">
        <v>0</v>
      </c>
      <c r="G35" s="82">
        <f t="shared" si="9"/>
        <v>0</v>
      </c>
      <c r="H35" s="66" t="s">
        <v>296</v>
      </c>
    </row>
    <row r="36" spans="1:8">
      <c r="A36" s="29" t="s">
        <v>127</v>
      </c>
      <c r="B36" s="82">
        <v>0</v>
      </c>
      <c r="C36" s="82">
        <v>0</v>
      </c>
      <c r="D36" s="82">
        <f t="shared" si="8"/>
        <v>0</v>
      </c>
      <c r="E36" s="82">
        <v>0</v>
      </c>
      <c r="F36" s="82">
        <v>0</v>
      </c>
      <c r="G36" s="82">
        <f t="shared" si="9"/>
        <v>0</v>
      </c>
      <c r="H36" s="66" t="s">
        <v>297</v>
      </c>
    </row>
    <row r="37" spans="1:8" ht="30">
      <c r="A37" s="30" t="s">
        <v>128</v>
      </c>
      <c r="B37" s="82">
        <f>SUM(B38:B41)</f>
        <v>0</v>
      </c>
      <c r="C37" s="82">
        <f t="shared" ref="C37:G37" si="10">SUM(C38:C41)</f>
        <v>0</v>
      </c>
      <c r="D37" s="82">
        <f t="shared" si="10"/>
        <v>0</v>
      </c>
      <c r="E37" s="82">
        <f t="shared" si="10"/>
        <v>0</v>
      </c>
      <c r="F37" s="82">
        <f t="shared" si="10"/>
        <v>0</v>
      </c>
      <c r="G37" s="82">
        <f t="shared" si="10"/>
        <v>0</v>
      </c>
    </row>
    <row r="38" spans="1:8" ht="30">
      <c r="A38" s="31" t="s">
        <v>129</v>
      </c>
      <c r="B38" s="82">
        <v>0</v>
      </c>
      <c r="C38" s="82">
        <v>0</v>
      </c>
      <c r="D38" s="82">
        <f t="shared" ref="D38:D41" si="11">B38+C38</f>
        <v>0</v>
      </c>
      <c r="E38" s="82">
        <v>0</v>
      </c>
      <c r="F38" s="82">
        <v>0</v>
      </c>
      <c r="G38" s="82">
        <f t="shared" ref="G38:G41" si="12">D38-E38</f>
        <v>0</v>
      </c>
      <c r="H38" s="67" t="s">
        <v>298</v>
      </c>
    </row>
    <row r="39" spans="1:8" ht="30">
      <c r="A39" s="31" t="s">
        <v>130</v>
      </c>
      <c r="B39" s="82">
        <v>0</v>
      </c>
      <c r="C39" s="82">
        <v>0</v>
      </c>
      <c r="D39" s="82">
        <f t="shared" si="11"/>
        <v>0</v>
      </c>
      <c r="E39" s="82">
        <v>0</v>
      </c>
      <c r="F39" s="82">
        <v>0</v>
      </c>
      <c r="G39" s="82">
        <f t="shared" si="12"/>
        <v>0</v>
      </c>
      <c r="H39" s="67" t="s">
        <v>299</v>
      </c>
    </row>
    <row r="40" spans="1:8">
      <c r="A40" s="31" t="s">
        <v>131</v>
      </c>
      <c r="B40" s="82">
        <v>0</v>
      </c>
      <c r="C40" s="82">
        <v>0</v>
      </c>
      <c r="D40" s="82">
        <f t="shared" si="11"/>
        <v>0</v>
      </c>
      <c r="E40" s="82">
        <v>0</v>
      </c>
      <c r="F40" s="82">
        <v>0</v>
      </c>
      <c r="G40" s="82">
        <f t="shared" si="12"/>
        <v>0</v>
      </c>
      <c r="H40" s="67" t="s">
        <v>300</v>
      </c>
    </row>
    <row r="41" spans="1:8">
      <c r="A41" s="31" t="s">
        <v>132</v>
      </c>
      <c r="B41" s="82">
        <v>0</v>
      </c>
      <c r="C41" s="82">
        <v>0</v>
      </c>
      <c r="D41" s="82">
        <f t="shared" si="11"/>
        <v>0</v>
      </c>
      <c r="E41" s="82">
        <v>0</v>
      </c>
      <c r="F41" s="82">
        <v>0</v>
      </c>
      <c r="G41" s="82">
        <f t="shared" si="12"/>
        <v>0</v>
      </c>
      <c r="H41" s="67" t="s">
        <v>301</v>
      </c>
    </row>
    <row r="42" spans="1:8">
      <c r="A42" s="31"/>
      <c r="B42" s="82"/>
      <c r="C42" s="82"/>
      <c r="D42" s="82"/>
      <c r="E42" s="82"/>
      <c r="F42" s="82"/>
      <c r="G42" s="82"/>
    </row>
    <row r="43" spans="1:8">
      <c r="A43" s="27" t="s">
        <v>133</v>
      </c>
      <c r="B43" s="83">
        <f>B44+B53+B61+B71</f>
        <v>136282864.82999998</v>
      </c>
      <c r="C43" s="83">
        <f t="shared" ref="C43:G43" si="13">C44+C53+C61+C71</f>
        <v>93415513.289999992</v>
      </c>
      <c r="D43" s="83">
        <f t="shared" si="13"/>
        <v>229698378.12</v>
      </c>
      <c r="E43" s="83">
        <f t="shared" si="13"/>
        <v>99637765</v>
      </c>
      <c r="F43" s="83">
        <f t="shared" si="13"/>
        <v>96973366.260000005</v>
      </c>
      <c r="G43" s="83">
        <f t="shared" si="13"/>
        <v>130060613.12</v>
      </c>
    </row>
    <row r="44" spans="1:8">
      <c r="A44" s="25" t="s">
        <v>134</v>
      </c>
      <c r="B44" s="82">
        <f>SUM(B45:B52)</f>
        <v>46932442.310000002</v>
      </c>
      <c r="C44" s="82">
        <f t="shared" ref="C44:G44" si="14">SUM(C45:C52)</f>
        <v>6707442.3099999996</v>
      </c>
      <c r="D44" s="82">
        <f t="shared" si="14"/>
        <v>53639884.620000005</v>
      </c>
      <c r="E44" s="82">
        <f t="shared" si="14"/>
        <v>24655639.880000003</v>
      </c>
      <c r="F44" s="82">
        <f t="shared" si="14"/>
        <v>23540369</v>
      </c>
      <c r="G44" s="82">
        <f t="shared" si="14"/>
        <v>28984244.740000002</v>
      </c>
    </row>
    <row r="45" spans="1:8">
      <c r="A45" s="31" t="s">
        <v>102</v>
      </c>
      <c r="B45" s="82">
        <v>0</v>
      </c>
      <c r="C45" s="82">
        <v>0</v>
      </c>
      <c r="D45" s="82">
        <f t="shared" ref="D45:D52" si="15">B45+C45</f>
        <v>0</v>
      </c>
      <c r="E45" s="82">
        <v>0</v>
      </c>
      <c r="F45" s="82">
        <v>0</v>
      </c>
      <c r="G45" s="82">
        <f t="shared" ref="G45:G52" si="16">D45-E45</f>
        <v>0</v>
      </c>
      <c r="H45" s="68" t="s">
        <v>302</v>
      </c>
    </row>
    <row r="46" spans="1:8">
      <c r="A46" s="31" t="s">
        <v>103</v>
      </c>
      <c r="B46" s="82">
        <v>0</v>
      </c>
      <c r="C46" s="82">
        <v>0</v>
      </c>
      <c r="D46" s="82">
        <f t="shared" si="15"/>
        <v>0</v>
      </c>
      <c r="E46" s="82">
        <v>0</v>
      </c>
      <c r="F46" s="82">
        <v>0</v>
      </c>
      <c r="G46" s="82">
        <f t="shared" si="16"/>
        <v>0</v>
      </c>
      <c r="H46" s="68" t="s">
        <v>303</v>
      </c>
    </row>
    <row r="47" spans="1:8">
      <c r="A47" s="31" t="s">
        <v>104</v>
      </c>
      <c r="B47" s="94">
        <v>14535903.99</v>
      </c>
      <c r="C47" s="94">
        <v>0</v>
      </c>
      <c r="D47" s="82">
        <f t="shared" si="15"/>
        <v>14535903.99</v>
      </c>
      <c r="E47" s="94">
        <v>11300813.550000001</v>
      </c>
      <c r="F47" s="94">
        <v>11076392.630000001</v>
      </c>
      <c r="G47" s="82">
        <f t="shared" si="16"/>
        <v>3235090.4399999995</v>
      </c>
      <c r="H47" s="68" t="s">
        <v>304</v>
      </c>
    </row>
    <row r="48" spans="1:8">
      <c r="A48" s="31" t="s">
        <v>105</v>
      </c>
      <c r="B48" s="82">
        <v>0</v>
      </c>
      <c r="C48" s="82">
        <v>0</v>
      </c>
      <c r="D48" s="82">
        <f t="shared" si="15"/>
        <v>0</v>
      </c>
      <c r="E48" s="82">
        <v>0</v>
      </c>
      <c r="F48" s="82">
        <v>0</v>
      </c>
      <c r="G48" s="82">
        <f t="shared" si="16"/>
        <v>0</v>
      </c>
      <c r="H48" s="68" t="s">
        <v>305</v>
      </c>
    </row>
    <row r="49" spans="1:8">
      <c r="A49" s="31" t="s">
        <v>106</v>
      </c>
      <c r="B49" s="94">
        <v>1348000</v>
      </c>
      <c r="C49" s="94">
        <v>0</v>
      </c>
      <c r="D49" s="82">
        <f t="shared" si="15"/>
        <v>1348000</v>
      </c>
      <c r="E49" s="94">
        <v>22660.86</v>
      </c>
      <c r="F49" s="94">
        <v>22660.86</v>
      </c>
      <c r="G49" s="82">
        <f t="shared" si="16"/>
        <v>1325339.1399999999</v>
      </c>
      <c r="H49" s="68" t="s">
        <v>306</v>
      </c>
    </row>
    <row r="50" spans="1:8">
      <c r="A50" s="31" t="s">
        <v>107</v>
      </c>
      <c r="B50" s="82">
        <v>0</v>
      </c>
      <c r="C50" s="82">
        <v>0</v>
      </c>
      <c r="D50" s="82">
        <f t="shared" si="15"/>
        <v>0</v>
      </c>
      <c r="E50" s="82">
        <v>0</v>
      </c>
      <c r="F50" s="82">
        <v>0</v>
      </c>
      <c r="G50" s="82">
        <f t="shared" si="16"/>
        <v>0</v>
      </c>
      <c r="H50" s="68" t="s">
        <v>307</v>
      </c>
    </row>
    <row r="51" spans="1:8">
      <c r="A51" s="31" t="s">
        <v>108</v>
      </c>
      <c r="B51" s="94">
        <v>31048538.32</v>
      </c>
      <c r="C51" s="94">
        <v>6707442.3099999996</v>
      </c>
      <c r="D51" s="82">
        <f t="shared" si="15"/>
        <v>37755980.630000003</v>
      </c>
      <c r="E51" s="94">
        <v>13332165.470000001</v>
      </c>
      <c r="F51" s="94">
        <v>12441315.51</v>
      </c>
      <c r="G51" s="82">
        <f t="shared" si="16"/>
        <v>24423815.160000004</v>
      </c>
      <c r="H51" s="68" t="s">
        <v>308</v>
      </c>
    </row>
    <row r="52" spans="1:8">
      <c r="A52" s="31" t="s">
        <v>109</v>
      </c>
      <c r="B52" s="82">
        <v>0</v>
      </c>
      <c r="C52" s="82">
        <v>0</v>
      </c>
      <c r="D52" s="82">
        <f t="shared" si="15"/>
        <v>0</v>
      </c>
      <c r="E52" s="82">
        <v>0</v>
      </c>
      <c r="F52" s="82">
        <v>0</v>
      </c>
      <c r="G52" s="82">
        <f t="shared" si="16"/>
        <v>0</v>
      </c>
      <c r="H52" s="68" t="s">
        <v>309</v>
      </c>
    </row>
    <row r="53" spans="1:8">
      <c r="A53" s="25" t="s">
        <v>110</v>
      </c>
      <c r="B53" s="82">
        <f>SUM(B54:B60)</f>
        <v>89181422.519999996</v>
      </c>
      <c r="C53" s="82">
        <f t="shared" ref="C53:G53" si="17">SUM(C54:C60)</f>
        <v>76403892.229999989</v>
      </c>
      <c r="D53" s="82">
        <f t="shared" si="17"/>
        <v>165585314.75</v>
      </c>
      <c r="E53" s="82">
        <f t="shared" si="17"/>
        <v>64842563.839999996</v>
      </c>
      <c r="F53" s="82">
        <f t="shared" si="17"/>
        <v>63785969.710000001</v>
      </c>
      <c r="G53" s="82">
        <f t="shared" si="17"/>
        <v>100742750.91</v>
      </c>
    </row>
    <row r="54" spans="1:8">
      <c r="A54" s="31" t="s">
        <v>111</v>
      </c>
      <c r="B54" s="94">
        <v>205000</v>
      </c>
      <c r="C54" s="94">
        <v>4311869.33</v>
      </c>
      <c r="D54" s="82">
        <f t="shared" ref="D54:D60" si="18">B54+C54</f>
        <v>4516869.33</v>
      </c>
      <c r="E54" s="94">
        <v>4381087.13</v>
      </c>
      <c r="F54" s="94">
        <v>4381087.13</v>
      </c>
      <c r="G54" s="82">
        <f t="shared" ref="G54:G60" si="19">D54-E54</f>
        <v>135782.20000000019</v>
      </c>
      <c r="H54" s="69" t="s">
        <v>310</v>
      </c>
    </row>
    <row r="55" spans="1:8">
      <c r="A55" s="31" t="s">
        <v>112</v>
      </c>
      <c r="B55" s="94">
        <v>82840390.569999993</v>
      </c>
      <c r="C55" s="94">
        <v>26463791.949999999</v>
      </c>
      <c r="D55" s="82">
        <f t="shared" si="18"/>
        <v>109304182.52</v>
      </c>
      <c r="E55" s="94">
        <v>28590537.780000001</v>
      </c>
      <c r="F55" s="94">
        <v>29147401.800000001</v>
      </c>
      <c r="G55" s="82">
        <f t="shared" si="19"/>
        <v>80713644.739999995</v>
      </c>
      <c r="H55" s="69" t="s">
        <v>311</v>
      </c>
    </row>
    <row r="56" spans="1:8">
      <c r="A56" s="31" t="s">
        <v>113</v>
      </c>
      <c r="B56" s="94">
        <v>245000</v>
      </c>
      <c r="C56" s="94">
        <v>0</v>
      </c>
      <c r="D56" s="82">
        <f t="shared" si="18"/>
        <v>245000</v>
      </c>
      <c r="E56" s="94">
        <v>94570.53</v>
      </c>
      <c r="F56" s="94">
        <v>94570.53</v>
      </c>
      <c r="G56" s="82">
        <f t="shared" si="19"/>
        <v>150429.47</v>
      </c>
      <c r="H56" s="69" t="s">
        <v>312</v>
      </c>
    </row>
    <row r="57" spans="1:8">
      <c r="A57" s="23" t="s">
        <v>114</v>
      </c>
      <c r="B57" s="94">
        <v>299700</v>
      </c>
      <c r="C57" s="94">
        <v>28757398.719999999</v>
      </c>
      <c r="D57" s="82">
        <f t="shared" si="18"/>
        <v>29057098.719999999</v>
      </c>
      <c r="E57" s="94">
        <v>21629705.359999999</v>
      </c>
      <c r="F57" s="94">
        <v>21035597.210000001</v>
      </c>
      <c r="G57" s="82">
        <f t="shared" si="19"/>
        <v>7427393.3599999994</v>
      </c>
      <c r="H57" s="69" t="s">
        <v>313</v>
      </c>
    </row>
    <row r="58" spans="1:8">
      <c r="A58" s="31" t="s">
        <v>115</v>
      </c>
      <c r="B58" s="94">
        <v>4996000</v>
      </c>
      <c r="C58" s="94">
        <v>4906748.0199999996</v>
      </c>
      <c r="D58" s="82">
        <f t="shared" si="18"/>
        <v>9902748.0199999996</v>
      </c>
      <c r="E58" s="94">
        <v>6108899.75</v>
      </c>
      <c r="F58" s="94">
        <v>5089549.75</v>
      </c>
      <c r="G58" s="82">
        <f t="shared" si="19"/>
        <v>3793848.2699999996</v>
      </c>
      <c r="H58" s="69" t="s">
        <v>314</v>
      </c>
    </row>
    <row r="59" spans="1:8">
      <c r="A59" s="31" t="s">
        <v>116</v>
      </c>
      <c r="B59" s="94">
        <v>595331.94999999995</v>
      </c>
      <c r="C59" s="94">
        <v>11964084.210000001</v>
      </c>
      <c r="D59" s="82">
        <f t="shared" si="18"/>
        <v>12559416.16</v>
      </c>
      <c r="E59" s="94">
        <v>4037763.29</v>
      </c>
      <c r="F59" s="94">
        <v>4037763.29</v>
      </c>
      <c r="G59" s="82">
        <f t="shared" si="19"/>
        <v>8521652.870000001</v>
      </c>
      <c r="H59" s="69" t="s">
        <v>315</v>
      </c>
    </row>
    <row r="60" spans="1:8">
      <c r="A60" s="31" t="s">
        <v>117</v>
      </c>
      <c r="B60" s="82">
        <v>0</v>
      </c>
      <c r="C60" s="82">
        <v>0</v>
      </c>
      <c r="D60" s="82">
        <f t="shared" si="18"/>
        <v>0</v>
      </c>
      <c r="E60" s="82">
        <v>0</v>
      </c>
      <c r="F60" s="82">
        <v>0</v>
      </c>
      <c r="G60" s="82">
        <f t="shared" si="19"/>
        <v>0</v>
      </c>
      <c r="H60" s="69" t="s">
        <v>316</v>
      </c>
    </row>
    <row r="61" spans="1:8">
      <c r="A61" s="25" t="s">
        <v>118</v>
      </c>
      <c r="B61" s="82">
        <f>SUM(B62:B70)</f>
        <v>169000</v>
      </c>
      <c r="C61" s="82">
        <f t="shared" ref="C61:G61" si="20">SUM(C62:C70)</f>
        <v>10304178.75</v>
      </c>
      <c r="D61" s="82">
        <f t="shared" si="20"/>
        <v>10473178.75</v>
      </c>
      <c r="E61" s="82">
        <f t="shared" si="20"/>
        <v>10139561.280000001</v>
      </c>
      <c r="F61" s="82">
        <f t="shared" si="20"/>
        <v>9647027.5500000007</v>
      </c>
      <c r="G61" s="82">
        <f t="shared" si="20"/>
        <v>333617.46999999986</v>
      </c>
    </row>
    <row r="62" spans="1:8">
      <c r="A62" s="31" t="s">
        <v>119</v>
      </c>
      <c r="B62" s="94">
        <v>111000</v>
      </c>
      <c r="C62" s="94">
        <v>0</v>
      </c>
      <c r="D62" s="82">
        <f t="shared" ref="D62:D70" si="21">B62+C62</f>
        <v>111000</v>
      </c>
      <c r="E62" s="94">
        <v>33104.39</v>
      </c>
      <c r="F62" s="94">
        <v>33104.39</v>
      </c>
      <c r="G62" s="82">
        <f t="shared" ref="G62:G70" si="22">D62-E62</f>
        <v>77895.61</v>
      </c>
      <c r="H62" s="70" t="s">
        <v>317</v>
      </c>
    </row>
    <row r="63" spans="1:8">
      <c r="A63" s="31" t="s">
        <v>120</v>
      </c>
      <c r="B63" s="94">
        <v>0</v>
      </c>
      <c r="C63" s="94">
        <v>1396792.86</v>
      </c>
      <c r="D63" s="82">
        <f t="shared" si="21"/>
        <v>1396792.86</v>
      </c>
      <c r="E63" s="94">
        <v>1293313.26</v>
      </c>
      <c r="F63" s="94">
        <v>800779.53</v>
      </c>
      <c r="G63" s="82">
        <f t="shared" si="22"/>
        <v>103479.60000000009</v>
      </c>
      <c r="H63" s="70" t="s">
        <v>318</v>
      </c>
    </row>
    <row r="64" spans="1:8">
      <c r="A64" s="31" t="s">
        <v>121</v>
      </c>
      <c r="B64" s="94">
        <v>0</v>
      </c>
      <c r="C64" s="94">
        <v>8915385.8900000006</v>
      </c>
      <c r="D64" s="82">
        <f t="shared" si="21"/>
        <v>8915385.8900000006</v>
      </c>
      <c r="E64" s="94">
        <v>8813143.6300000008</v>
      </c>
      <c r="F64" s="94">
        <v>8813143.6300000008</v>
      </c>
      <c r="G64" s="82">
        <f t="shared" si="22"/>
        <v>102242.25999999978</v>
      </c>
      <c r="H64" s="70" t="s">
        <v>319</v>
      </c>
    </row>
    <row r="65" spans="1:8">
      <c r="A65" s="31" t="s">
        <v>122</v>
      </c>
      <c r="B65" s="82">
        <v>0</v>
      </c>
      <c r="C65" s="82">
        <v>0</v>
      </c>
      <c r="D65" s="82">
        <f t="shared" si="21"/>
        <v>0</v>
      </c>
      <c r="E65" s="82">
        <v>0</v>
      </c>
      <c r="F65" s="82">
        <v>0</v>
      </c>
      <c r="G65" s="82">
        <f t="shared" si="22"/>
        <v>0</v>
      </c>
      <c r="H65" s="70" t="s">
        <v>320</v>
      </c>
    </row>
    <row r="66" spans="1:8">
      <c r="A66" s="31" t="s">
        <v>123</v>
      </c>
      <c r="B66" s="82">
        <v>0</v>
      </c>
      <c r="C66" s="82">
        <v>0</v>
      </c>
      <c r="D66" s="82">
        <f t="shared" si="21"/>
        <v>0</v>
      </c>
      <c r="E66" s="82">
        <v>0</v>
      </c>
      <c r="F66" s="82">
        <v>0</v>
      </c>
      <c r="G66" s="82">
        <f t="shared" si="22"/>
        <v>0</v>
      </c>
      <c r="H66" s="70" t="s">
        <v>321</v>
      </c>
    </row>
    <row r="67" spans="1:8">
      <c r="A67" s="31" t="s">
        <v>124</v>
      </c>
      <c r="B67" s="82">
        <v>0</v>
      </c>
      <c r="C67" s="82">
        <v>0</v>
      </c>
      <c r="D67" s="82">
        <f t="shared" si="21"/>
        <v>0</v>
      </c>
      <c r="E67" s="82">
        <v>0</v>
      </c>
      <c r="F67" s="82">
        <v>0</v>
      </c>
      <c r="G67" s="82">
        <f t="shared" si="22"/>
        <v>0</v>
      </c>
      <c r="H67" s="70" t="s">
        <v>322</v>
      </c>
    </row>
    <row r="68" spans="1:8">
      <c r="A68" s="31" t="s">
        <v>125</v>
      </c>
      <c r="B68" s="94">
        <v>58000</v>
      </c>
      <c r="C68" s="94">
        <v>-8000</v>
      </c>
      <c r="D68" s="82">
        <f t="shared" si="21"/>
        <v>50000</v>
      </c>
      <c r="E68" s="94">
        <v>0</v>
      </c>
      <c r="F68" s="94">
        <v>0</v>
      </c>
      <c r="G68" s="82">
        <f t="shared" si="22"/>
        <v>50000</v>
      </c>
      <c r="H68" s="70" t="s">
        <v>323</v>
      </c>
    </row>
    <row r="69" spans="1:8">
      <c r="A69" s="31" t="s">
        <v>126</v>
      </c>
      <c r="B69" s="82">
        <v>0</v>
      </c>
      <c r="C69" s="82">
        <v>0</v>
      </c>
      <c r="D69" s="82">
        <f t="shared" si="21"/>
        <v>0</v>
      </c>
      <c r="E69" s="82">
        <v>0</v>
      </c>
      <c r="F69" s="82">
        <v>0</v>
      </c>
      <c r="G69" s="82">
        <f t="shared" si="22"/>
        <v>0</v>
      </c>
      <c r="H69" s="70" t="s">
        <v>324</v>
      </c>
    </row>
    <row r="70" spans="1:8">
      <c r="A70" s="31" t="s">
        <v>127</v>
      </c>
      <c r="B70" s="82">
        <v>0</v>
      </c>
      <c r="C70" s="82">
        <v>0</v>
      </c>
      <c r="D70" s="82">
        <f t="shared" si="21"/>
        <v>0</v>
      </c>
      <c r="E70" s="82">
        <v>0</v>
      </c>
      <c r="F70" s="82">
        <v>0</v>
      </c>
      <c r="G70" s="82">
        <f t="shared" si="22"/>
        <v>0</v>
      </c>
      <c r="H70" s="70" t="s">
        <v>325</v>
      </c>
    </row>
    <row r="71" spans="1:8">
      <c r="A71" s="30" t="s">
        <v>135</v>
      </c>
      <c r="B71" s="84">
        <f>SUM(B72:B75)</f>
        <v>0</v>
      </c>
      <c r="C71" s="84">
        <f t="shared" ref="C71:G71" si="23">SUM(C72:C75)</f>
        <v>0</v>
      </c>
      <c r="D71" s="84">
        <f t="shared" si="23"/>
        <v>0</v>
      </c>
      <c r="E71" s="84">
        <f t="shared" si="23"/>
        <v>0</v>
      </c>
      <c r="F71" s="84">
        <f t="shared" si="23"/>
        <v>0</v>
      </c>
      <c r="G71" s="84">
        <f t="shared" si="23"/>
        <v>0</v>
      </c>
      <c r="H71" s="18"/>
    </row>
    <row r="72" spans="1:8" ht="30">
      <c r="A72" s="31" t="s">
        <v>129</v>
      </c>
      <c r="B72" s="82">
        <v>0</v>
      </c>
      <c r="C72" s="82">
        <v>0</v>
      </c>
      <c r="D72" s="82">
        <f t="shared" ref="D72:D75" si="24">B72+C72</f>
        <v>0</v>
      </c>
      <c r="E72" s="82">
        <v>0</v>
      </c>
      <c r="F72" s="82">
        <v>0</v>
      </c>
      <c r="G72" s="82">
        <f t="shared" ref="G72:G75" si="25">D72-E72</f>
        <v>0</v>
      </c>
      <c r="H72" s="71" t="s">
        <v>326</v>
      </c>
    </row>
    <row r="73" spans="1:8" ht="30">
      <c r="A73" s="31" t="s">
        <v>130</v>
      </c>
      <c r="B73" s="82">
        <v>0</v>
      </c>
      <c r="C73" s="82">
        <v>0</v>
      </c>
      <c r="D73" s="82">
        <f t="shared" si="24"/>
        <v>0</v>
      </c>
      <c r="E73" s="82">
        <v>0</v>
      </c>
      <c r="F73" s="82">
        <v>0</v>
      </c>
      <c r="G73" s="82">
        <f t="shared" si="25"/>
        <v>0</v>
      </c>
      <c r="H73" s="71" t="s">
        <v>327</v>
      </c>
    </row>
    <row r="74" spans="1:8">
      <c r="A74" s="31" t="s">
        <v>131</v>
      </c>
      <c r="B74" s="82">
        <v>0</v>
      </c>
      <c r="C74" s="82">
        <v>0</v>
      </c>
      <c r="D74" s="82">
        <f t="shared" si="24"/>
        <v>0</v>
      </c>
      <c r="E74" s="82">
        <v>0</v>
      </c>
      <c r="F74" s="82">
        <v>0</v>
      </c>
      <c r="G74" s="82">
        <f t="shared" si="25"/>
        <v>0</v>
      </c>
      <c r="H74" s="71" t="s">
        <v>328</v>
      </c>
    </row>
    <row r="75" spans="1:8">
      <c r="A75" s="31" t="s">
        <v>132</v>
      </c>
      <c r="B75" s="82">
        <v>0</v>
      </c>
      <c r="C75" s="82">
        <v>0</v>
      </c>
      <c r="D75" s="82">
        <f t="shared" si="24"/>
        <v>0</v>
      </c>
      <c r="E75" s="82">
        <v>0</v>
      </c>
      <c r="F75" s="82">
        <v>0</v>
      </c>
      <c r="G75" s="82">
        <f t="shared" si="25"/>
        <v>0</v>
      </c>
      <c r="H75" s="71" t="s">
        <v>329</v>
      </c>
    </row>
    <row r="76" spans="1:8">
      <c r="A76" s="26"/>
      <c r="B76" s="85"/>
      <c r="C76" s="85"/>
      <c r="D76" s="85"/>
      <c r="E76" s="85"/>
      <c r="F76" s="85"/>
      <c r="G76" s="85"/>
      <c r="H76" s="18"/>
    </row>
    <row r="77" spans="1:8">
      <c r="A77" s="27" t="s">
        <v>87</v>
      </c>
      <c r="B77" s="83">
        <f>B9+B43</f>
        <v>495111634.61000001</v>
      </c>
      <c r="C77" s="83">
        <f t="shared" ref="C77:G77" si="26">C9+C43</f>
        <v>176010193.04999998</v>
      </c>
      <c r="D77" s="83">
        <f t="shared" si="26"/>
        <v>671121827.65999997</v>
      </c>
      <c r="E77" s="83">
        <f t="shared" si="26"/>
        <v>258054014.58000001</v>
      </c>
      <c r="F77" s="83">
        <f t="shared" si="26"/>
        <v>251769604.81</v>
      </c>
      <c r="G77" s="83">
        <f t="shared" si="26"/>
        <v>413067813.07999998</v>
      </c>
      <c r="H77" s="18"/>
    </row>
    <row r="78" spans="1:8">
      <c r="A78" s="28"/>
      <c r="B78" s="86"/>
      <c r="C78" s="86"/>
      <c r="D78" s="86"/>
      <c r="E78" s="86"/>
      <c r="F78" s="86"/>
      <c r="G78" s="86"/>
      <c r="H78" s="19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A2" sqref="A2:G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83" t="s">
        <v>136</v>
      </c>
      <c r="B1" s="182"/>
      <c r="C1" s="182"/>
      <c r="D1" s="182"/>
      <c r="E1" s="182"/>
      <c r="F1" s="182"/>
      <c r="G1" s="182"/>
    </row>
    <row r="2" spans="1:7">
      <c r="A2" s="166" t="s">
        <v>331</v>
      </c>
      <c r="B2" s="167"/>
      <c r="C2" s="167"/>
      <c r="D2" s="167"/>
      <c r="E2" s="167"/>
      <c r="F2" s="167"/>
      <c r="G2" s="168"/>
    </row>
    <row r="3" spans="1:7">
      <c r="A3" s="172" t="s">
        <v>1</v>
      </c>
      <c r="B3" s="173"/>
      <c r="C3" s="173"/>
      <c r="D3" s="173"/>
      <c r="E3" s="173"/>
      <c r="F3" s="173"/>
      <c r="G3" s="174"/>
    </row>
    <row r="4" spans="1:7">
      <c r="A4" s="172" t="s">
        <v>137</v>
      </c>
      <c r="B4" s="173"/>
      <c r="C4" s="173"/>
      <c r="D4" s="173"/>
      <c r="E4" s="173"/>
      <c r="F4" s="173"/>
      <c r="G4" s="174"/>
    </row>
    <row r="5" spans="1:7">
      <c r="A5" s="172" t="s">
        <v>332</v>
      </c>
      <c r="B5" s="173"/>
      <c r="C5" s="173"/>
      <c r="D5" s="173"/>
      <c r="E5" s="173"/>
      <c r="F5" s="173"/>
      <c r="G5" s="174"/>
    </row>
    <row r="6" spans="1:7">
      <c r="A6" s="175" t="s">
        <v>3</v>
      </c>
      <c r="B6" s="176"/>
      <c r="C6" s="176"/>
      <c r="D6" s="176"/>
      <c r="E6" s="176"/>
      <c r="F6" s="176"/>
      <c r="G6" s="177"/>
    </row>
    <row r="7" spans="1:7">
      <c r="A7" s="179" t="s">
        <v>138</v>
      </c>
      <c r="B7" s="184" t="s">
        <v>5</v>
      </c>
      <c r="C7" s="184"/>
      <c r="D7" s="184"/>
      <c r="E7" s="184"/>
      <c r="F7" s="184"/>
      <c r="G7" s="184" t="s">
        <v>6</v>
      </c>
    </row>
    <row r="8" spans="1:7" ht="30">
      <c r="A8" s="180"/>
      <c r="B8" s="33" t="s">
        <v>7</v>
      </c>
      <c r="C8" s="34" t="s">
        <v>99</v>
      </c>
      <c r="D8" s="34" t="s">
        <v>91</v>
      </c>
      <c r="E8" s="34" t="s">
        <v>10</v>
      </c>
      <c r="F8" s="34" t="s">
        <v>92</v>
      </c>
      <c r="G8" s="194"/>
    </row>
    <row r="9" spans="1:7">
      <c r="A9" s="35" t="s">
        <v>139</v>
      </c>
      <c r="B9" s="87">
        <f>B10+B11+B12+B15+B16+B19</f>
        <v>241851726.49000001</v>
      </c>
      <c r="C9" s="87">
        <f t="shared" ref="C9:G9" si="0">C10+C11+C12+C15+C16+C19</f>
        <v>6775026.0199999996</v>
      </c>
      <c r="D9" s="87">
        <f t="shared" si="0"/>
        <v>248626752.51000002</v>
      </c>
      <c r="E9" s="87">
        <f t="shared" si="0"/>
        <v>99458221.799999997</v>
      </c>
      <c r="F9" s="87">
        <f t="shared" si="0"/>
        <v>99437901.299999997</v>
      </c>
      <c r="G9" s="87">
        <f t="shared" si="0"/>
        <v>149168530.71000004</v>
      </c>
    </row>
    <row r="10" spans="1:7">
      <c r="A10" s="36" t="s">
        <v>140</v>
      </c>
      <c r="B10" s="95">
        <v>241851726.49000001</v>
      </c>
      <c r="C10" s="95">
        <v>6775026.0199999996</v>
      </c>
      <c r="D10" s="88">
        <f>B10+C10</f>
        <v>248626752.51000002</v>
      </c>
      <c r="E10" s="95">
        <v>99458221.799999997</v>
      </c>
      <c r="F10" s="95">
        <v>99437901.299999997</v>
      </c>
      <c r="G10" s="88">
        <f>D10-E10</f>
        <v>149168530.71000004</v>
      </c>
    </row>
    <row r="11" spans="1:7">
      <c r="A11" s="36" t="s">
        <v>141</v>
      </c>
      <c r="B11" s="88">
        <v>0</v>
      </c>
      <c r="C11" s="88">
        <v>0</v>
      </c>
      <c r="D11" s="88">
        <f>B11+C11</f>
        <v>0</v>
      </c>
      <c r="E11" s="88">
        <v>0</v>
      </c>
      <c r="F11" s="88">
        <v>0</v>
      </c>
      <c r="G11" s="88">
        <f>D11-E11</f>
        <v>0</v>
      </c>
    </row>
    <row r="12" spans="1:7">
      <c r="A12" s="36" t="s">
        <v>142</v>
      </c>
      <c r="B12" s="88">
        <f>B13+B14</f>
        <v>0</v>
      </c>
      <c r="C12" s="88">
        <f t="shared" ref="C12:G12" si="1">C13+C14</f>
        <v>0</v>
      </c>
      <c r="D12" s="88">
        <f t="shared" si="1"/>
        <v>0</v>
      </c>
      <c r="E12" s="88">
        <f t="shared" si="1"/>
        <v>0</v>
      </c>
      <c r="F12" s="88">
        <f t="shared" si="1"/>
        <v>0</v>
      </c>
      <c r="G12" s="88">
        <f t="shared" si="1"/>
        <v>0</v>
      </c>
    </row>
    <row r="13" spans="1:7">
      <c r="A13" s="39" t="s">
        <v>143</v>
      </c>
      <c r="B13" s="88">
        <v>0</v>
      </c>
      <c r="C13" s="88">
        <v>0</v>
      </c>
      <c r="D13" s="88">
        <f>B13+C13</f>
        <v>0</v>
      </c>
      <c r="E13" s="88">
        <v>0</v>
      </c>
      <c r="F13" s="88">
        <v>0</v>
      </c>
      <c r="G13" s="88">
        <f>D13-E13</f>
        <v>0</v>
      </c>
    </row>
    <row r="14" spans="1:7">
      <c r="A14" s="39" t="s">
        <v>144</v>
      </c>
      <c r="B14" s="88">
        <v>0</v>
      </c>
      <c r="C14" s="88">
        <v>0</v>
      </c>
      <c r="D14" s="88">
        <f>B14+C14</f>
        <v>0</v>
      </c>
      <c r="E14" s="88">
        <v>0</v>
      </c>
      <c r="F14" s="88">
        <v>0</v>
      </c>
      <c r="G14" s="88">
        <f>D14-E14</f>
        <v>0</v>
      </c>
    </row>
    <row r="15" spans="1:7">
      <c r="A15" s="36" t="s">
        <v>145</v>
      </c>
      <c r="B15" s="88">
        <v>0</v>
      </c>
      <c r="C15" s="88">
        <v>0</v>
      </c>
      <c r="D15" s="88">
        <f>B15+C15</f>
        <v>0</v>
      </c>
      <c r="E15" s="88">
        <v>0</v>
      </c>
      <c r="F15" s="88">
        <v>0</v>
      </c>
      <c r="G15" s="88">
        <f>D15-E15</f>
        <v>0</v>
      </c>
    </row>
    <row r="16" spans="1:7" ht="30">
      <c r="A16" s="40" t="s">
        <v>146</v>
      </c>
      <c r="B16" s="88">
        <f>B17+B18</f>
        <v>0</v>
      </c>
      <c r="C16" s="88">
        <f t="shared" ref="C16:G16" si="2">C17+C18</f>
        <v>0</v>
      </c>
      <c r="D16" s="88">
        <f t="shared" si="2"/>
        <v>0</v>
      </c>
      <c r="E16" s="88">
        <f t="shared" si="2"/>
        <v>0</v>
      </c>
      <c r="F16" s="88">
        <f t="shared" si="2"/>
        <v>0</v>
      </c>
      <c r="G16" s="88">
        <f t="shared" si="2"/>
        <v>0</v>
      </c>
    </row>
    <row r="17" spans="1:7">
      <c r="A17" s="39" t="s">
        <v>147</v>
      </c>
      <c r="B17" s="88">
        <v>0</v>
      </c>
      <c r="C17" s="88">
        <v>0</v>
      </c>
      <c r="D17" s="88">
        <f>B17+C17</f>
        <v>0</v>
      </c>
      <c r="E17" s="88">
        <v>0</v>
      </c>
      <c r="F17" s="88">
        <v>0</v>
      </c>
      <c r="G17" s="88">
        <f>D17-E17</f>
        <v>0</v>
      </c>
    </row>
    <row r="18" spans="1:7">
      <c r="A18" s="39" t="s">
        <v>148</v>
      </c>
      <c r="B18" s="88">
        <v>0</v>
      </c>
      <c r="C18" s="88">
        <v>0</v>
      </c>
      <c r="D18" s="88">
        <f>B18+C18</f>
        <v>0</v>
      </c>
      <c r="E18" s="88">
        <v>0</v>
      </c>
      <c r="F18" s="88">
        <v>0</v>
      </c>
      <c r="G18" s="88">
        <f>D18-E18</f>
        <v>0</v>
      </c>
    </row>
    <row r="19" spans="1:7">
      <c r="A19" s="36" t="s">
        <v>149</v>
      </c>
      <c r="B19" s="88">
        <v>0</v>
      </c>
      <c r="C19" s="88">
        <v>0</v>
      </c>
      <c r="D19" s="88">
        <f>B19+C19</f>
        <v>0</v>
      </c>
      <c r="E19" s="88">
        <v>0</v>
      </c>
      <c r="F19" s="88">
        <v>0</v>
      </c>
      <c r="G19" s="88">
        <f>D19-E19</f>
        <v>0</v>
      </c>
    </row>
    <row r="20" spans="1:7">
      <c r="A20" s="37"/>
      <c r="B20" s="89"/>
      <c r="C20" s="89"/>
      <c r="D20" s="89"/>
      <c r="E20" s="89"/>
      <c r="F20" s="89"/>
      <c r="G20" s="89"/>
    </row>
    <row r="21" spans="1:7">
      <c r="A21" s="32" t="s">
        <v>150</v>
      </c>
      <c r="B21" s="87">
        <f>B22+B23+B24+B27+B28+B31</f>
        <v>0</v>
      </c>
      <c r="C21" s="87">
        <f t="shared" ref="C21:G21" si="3">C22+C23+C24+C27+C28+C31</f>
        <v>0</v>
      </c>
      <c r="D21" s="87">
        <f t="shared" si="3"/>
        <v>0</v>
      </c>
      <c r="E21" s="87">
        <f t="shared" si="3"/>
        <v>0</v>
      </c>
      <c r="F21" s="87">
        <f t="shared" si="3"/>
        <v>0</v>
      </c>
      <c r="G21" s="87">
        <f t="shared" si="3"/>
        <v>0</v>
      </c>
    </row>
    <row r="22" spans="1:7">
      <c r="A22" s="36" t="s">
        <v>140</v>
      </c>
      <c r="B22" s="95">
        <v>0</v>
      </c>
      <c r="C22" s="95">
        <v>0</v>
      </c>
      <c r="D22" s="88">
        <f>B22+C22</f>
        <v>0</v>
      </c>
      <c r="E22" s="95">
        <v>0</v>
      </c>
      <c r="F22" s="95">
        <v>0</v>
      </c>
      <c r="G22" s="88">
        <f>D22-E22</f>
        <v>0</v>
      </c>
    </row>
    <row r="23" spans="1:7">
      <c r="A23" s="36" t="s">
        <v>141</v>
      </c>
      <c r="B23" s="88">
        <v>0</v>
      </c>
      <c r="C23" s="88">
        <v>0</v>
      </c>
      <c r="D23" s="88">
        <f>B23+C23</f>
        <v>0</v>
      </c>
      <c r="E23" s="88">
        <v>0</v>
      </c>
      <c r="F23" s="88">
        <v>0</v>
      </c>
      <c r="G23" s="88">
        <f>D23-E23</f>
        <v>0</v>
      </c>
    </row>
    <row r="24" spans="1:7">
      <c r="A24" s="36" t="s">
        <v>142</v>
      </c>
      <c r="B24" s="88">
        <f>B25+B26</f>
        <v>0</v>
      </c>
      <c r="C24" s="88">
        <f>C25+C26</f>
        <v>0</v>
      </c>
      <c r="D24" s="88">
        <f>D25+D26</f>
        <v>0</v>
      </c>
      <c r="E24" s="88">
        <f t="shared" ref="E24:G24" si="4">E25+E26</f>
        <v>0</v>
      </c>
      <c r="F24" s="88">
        <f t="shared" si="4"/>
        <v>0</v>
      </c>
      <c r="G24" s="88">
        <f t="shared" si="4"/>
        <v>0</v>
      </c>
    </row>
    <row r="25" spans="1:7">
      <c r="A25" s="39" t="s">
        <v>143</v>
      </c>
      <c r="B25" s="88">
        <v>0</v>
      </c>
      <c r="C25" s="88">
        <v>0</v>
      </c>
      <c r="D25" s="88">
        <f>B25+C25</f>
        <v>0</v>
      </c>
      <c r="E25" s="88">
        <v>0</v>
      </c>
      <c r="F25" s="88">
        <v>0</v>
      </c>
      <c r="G25" s="88">
        <f>D25-E25</f>
        <v>0</v>
      </c>
    </row>
    <row r="26" spans="1:7">
      <c r="A26" s="39" t="s">
        <v>144</v>
      </c>
      <c r="B26" s="88">
        <v>0</v>
      </c>
      <c r="C26" s="88">
        <v>0</v>
      </c>
      <c r="D26" s="88">
        <f>B26+C26</f>
        <v>0</v>
      </c>
      <c r="E26" s="88">
        <v>0</v>
      </c>
      <c r="F26" s="88">
        <v>0</v>
      </c>
      <c r="G26" s="88">
        <f>D26-E26</f>
        <v>0</v>
      </c>
    </row>
    <row r="27" spans="1:7">
      <c r="A27" s="36" t="s">
        <v>145</v>
      </c>
      <c r="B27" s="88">
        <v>0</v>
      </c>
      <c r="C27" s="88">
        <v>0</v>
      </c>
      <c r="D27" s="88">
        <f>B27+C27</f>
        <v>0</v>
      </c>
      <c r="E27" s="88">
        <v>0</v>
      </c>
      <c r="F27" s="88">
        <v>0</v>
      </c>
      <c r="G27" s="88">
        <f>D27-E27</f>
        <v>0</v>
      </c>
    </row>
    <row r="28" spans="1:7" ht="30">
      <c r="A28" s="40" t="s">
        <v>146</v>
      </c>
      <c r="B28" s="88">
        <f>B29+B30</f>
        <v>0</v>
      </c>
      <c r="C28" s="88">
        <f t="shared" ref="C28:G28" si="5">C29+C30</f>
        <v>0</v>
      </c>
      <c r="D28" s="88">
        <f t="shared" si="5"/>
        <v>0</v>
      </c>
      <c r="E28" s="88">
        <f t="shared" si="5"/>
        <v>0</v>
      </c>
      <c r="F28" s="88">
        <f t="shared" si="5"/>
        <v>0</v>
      </c>
      <c r="G28" s="88">
        <f t="shared" si="5"/>
        <v>0</v>
      </c>
    </row>
    <row r="29" spans="1:7">
      <c r="A29" s="39" t="s">
        <v>147</v>
      </c>
      <c r="B29" s="88">
        <v>0</v>
      </c>
      <c r="C29" s="88">
        <v>0</v>
      </c>
      <c r="D29" s="88">
        <f>B29+C29</f>
        <v>0</v>
      </c>
      <c r="E29" s="88">
        <v>0</v>
      </c>
      <c r="F29" s="88">
        <v>0</v>
      </c>
      <c r="G29" s="88">
        <f>D29-E29</f>
        <v>0</v>
      </c>
    </row>
    <row r="30" spans="1:7">
      <c r="A30" s="39" t="s">
        <v>148</v>
      </c>
      <c r="B30" s="88">
        <v>0</v>
      </c>
      <c r="C30" s="88">
        <v>0</v>
      </c>
      <c r="D30" s="88">
        <f>B30+C30</f>
        <v>0</v>
      </c>
      <c r="E30" s="88">
        <v>0</v>
      </c>
      <c r="F30" s="88">
        <v>0</v>
      </c>
      <c r="G30" s="88">
        <f>D30-E30</f>
        <v>0</v>
      </c>
    </row>
    <row r="31" spans="1:7">
      <c r="A31" s="36" t="s">
        <v>149</v>
      </c>
      <c r="B31" s="88">
        <v>0</v>
      </c>
      <c r="C31" s="88">
        <v>0</v>
      </c>
      <c r="D31" s="88">
        <f>B31+C31</f>
        <v>0</v>
      </c>
      <c r="E31" s="88">
        <v>0</v>
      </c>
      <c r="F31" s="88">
        <v>0</v>
      </c>
      <c r="G31" s="88">
        <f>D31-E31</f>
        <v>0</v>
      </c>
    </row>
    <row r="32" spans="1:7">
      <c r="A32" s="37"/>
      <c r="B32" s="89"/>
      <c r="C32" s="89"/>
      <c r="D32" s="89"/>
      <c r="E32" s="89"/>
      <c r="F32" s="89"/>
      <c r="G32" s="89"/>
    </row>
    <row r="33" spans="1:7">
      <c r="A33" s="38" t="s">
        <v>151</v>
      </c>
      <c r="B33" s="87">
        <f>B9+B21</f>
        <v>241851726.49000001</v>
      </c>
      <c r="C33" s="87">
        <f t="shared" ref="C33:G33" si="6">C9+C21</f>
        <v>6775026.0199999996</v>
      </c>
      <c r="D33" s="87">
        <f t="shared" si="6"/>
        <v>248626752.51000002</v>
      </c>
      <c r="E33" s="87">
        <f t="shared" si="6"/>
        <v>99458221.799999997</v>
      </c>
      <c r="F33" s="87">
        <f t="shared" si="6"/>
        <v>99437901.299999997</v>
      </c>
      <c r="G33" s="87">
        <f t="shared" si="6"/>
        <v>149168530.71000004</v>
      </c>
    </row>
    <row r="34" spans="1:7">
      <c r="A34" s="41"/>
      <c r="B34" s="90"/>
      <c r="C34" s="90"/>
      <c r="D34" s="90"/>
      <c r="E34" s="90"/>
      <c r="F34" s="90"/>
      <c r="G34" s="9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Ulises Sevillano Serrano</cp:lastModifiedBy>
  <cp:lastPrinted>2018-12-04T18:00:32Z</cp:lastPrinted>
  <dcterms:created xsi:type="dcterms:W3CDTF">2018-11-21T18:09:30Z</dcterms:created>
  <dcterms:modified xsi:type="dcterms:W3CDTF">2023-08-03T17:41:32Z</dcterms:modified>
</cp:coreProperties>
</file>