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ocuments\SAP\SAP GUI\Informe Trimestral 2201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0" i="1" l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40" i="1" l="1"/>
  <c r="G9" i="1"/>
  <c r="K183" i="1" l="1"/>
  <c r="J183" i="1"/>
  <c r="I183" i="1"/>
  <c r="H183" i="1"/>
  <c r="G183" i="1"/>
  <c r="K135" i="1"/>
  <c r="J135" i="1"/>
  <c r="I135" i="1"/>
  <c r="H135" i="1"/>
  <c r="G135" i="1"/>
  <c r="M183" i="1" l="1"/>
  <c r="M140" i="1"/>
  <c r="M135" i="1"/>
  <c r="M9" i="1"/>
  <c r="K185" i="1"/>
  <c r="I185" i="1"/>
  <c r="H185" i="1"/>
  <c r="J185" i="1"/>
  <c r="G185" i="1"/>
  <c r="L183" i="1"/>
  <c r="L140" i="1"/>
  <c r="L135" i="1"/>
  <c r="L9" i="1"/>
  <c r="L185" i="1" l="1"/>
  <c r="M185" i="1"/>
</calcChain>
</file>

<file path=xl/sharedStrings.xml><?xml version="1.0" encoding="utf-8"?>
<sst xmlns="http://schemas.openxmlformats.org/spreadsheetml/2006/main" count="331" uniqueCount="188">
  <si>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</si>
  <si>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</si>
  <si>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</si>
  <si>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</si>
  <si>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</si>
  <si>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</si>
  <si>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</si>
  <si>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</si>
  <si>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</si>
  <si>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</si>
  <si>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</si>
  <si>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</si>
  <si>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</si>
  <si>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</si>
  <si>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</si>
  <si>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</si>
  <si>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</si>
  <si>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</si>
  <si>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</si>
  <si>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</si>
  <si>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</si>
  <si>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E0004</t>
  </si>
  <si>
    <t>PRESIDENCIA MUNICIPAL</t>
  </si>
  <si>
    <t>Muebles de oficina y estantería</t>
  </si>
  <si>
    <t>Computadoras y equipo periférico</t>
  </si>
  <si>
    <t>Otros mobiliarios y equipos de administración</t>
  </si>
  <si>
    <t>Licencias informaticas e intelectuales</t>
  </si>
  <si>
    <t>E0005</t>
  </si>
  <si>
    <t>DESARROLLO INSTITUCIONAL</t>
  </si>
  <si>
    <t>Medios magnéticos y ópticos</t>
  </si>
  <si>
    <t>E0007</t>
  </si>
  <si>
    <t>COMUNICACIÓN SOCIAL</t>
  </si>
  <si>
    <t>Equipo de audio y de video</t>
  </si>
  <si>
    <t>Camaras fotograficas y de video</t>
  </si>
  <si>
    <t>E0008</t>
  </si>
  <si>
    <t>SEC AYUNTAMIENTO</t>
  </si>
  <si>
    <t>E0009</t>
  </si>
  <si>
    <t>JURIDICO            </t>
  </si>
  <si>
    <t>E0010</t>
  </si>
  <si>
    <t>ATN A LA JUVENTUD</t>
  </si>
  <si>
    <t>E0011</t>
  </si>
  <si>
    <t>ARCHIVO GENERAL</t>
  </si>
  <si>
    <t>E0012</t>
  </si>
  <si>
    <t>TESORERIA MPAL</t>
  </si>
  <si>
    <t>Software</t>
  </si>
  <si>
    <t>E0013</t>
  </si>
  <si>
    <t>IMPUESTOS, PREDIAL Y CATASTRO</t>
  </si>
  <si>
    <t>E0014</t>
  </si>
  <si>
    <t>DES SOC Y HUMANO</t>
  </si>
  <si>
    <t>E0016</t>
  </si>
  <si>
    <t>CONTRALORIA MPAL</t>
  </si>
  <si>
    <t>E0018</t>
  </si>
  <si>
    <t>INNOVACIÓN DIGITAL</t>
  </si>
  <si>
    <t>Equipo de comunicación y telecomunicacion</t>
  </si>
  <si>
    <t>E0019</t>
  </si>
  <si>
    <t>PROTEC. CIVIL</t>
  </si>
  <si>
    <t>Carrocerías y remolques</t>
  </si>
  <si>
    <t>Otro equipo de transporte</t>
  </si>
  <si>
    <t>Herramientas y maquinas -herramienta</t>
  </si>
  <si>
    <t>Otros equipos</t>
  </si>
  <si>
    <t>E0020</t>
  </si>
  <si>
    <t>ADQUISICIONES</t>
  </si>
  <si>
    <t>E0022</t>
  </si>
  <si>
    <t>SEGURIDAD PUBLICA GC</t>
  </si>
  <si>
    <t>Aparatos deportivos</t>
  </si>
  <si>
    <t>Automóviles y camiones</t>
  </si>
  <si>
    <t>Equipo de defensa y de seguridad</t>
  </si>
  <si>
    <t>E0023</t>
  </si>
  <si>
    <t>TRANSPORTE MPAL     </t>
  </si>
  <si>
    <t>E0024</t>
  </si>
  <si>
    <t>DESARROLLO URB      </t>
  </si>
  <si>
    <t>E0025</t>
  </si>
  <si>
    <t>DIRECCIÓN DE INFRAESTRUCTURA</t>
  </si>
  <si>
    <t>Maquinaria y equipo de construccion</t>
  </si>
  <si>
    <t>E0026</t>
  </si>
  <si>
    <t>OBRAS PUBLICAS</t>
  </si>
  <si>
    <t>E0028</t>
  </si>
  <si>
    <t>CULTURA E IDENTIDAD</t>
  </si>
  <si>
    <t>Otro mobiliario y equipo educacional y recreativo</t>
  </si>
  <si>
    <t>Accesorios de iluminación</t>
  </si>
  <si>
    <t>E0029</t>
  </si>
  <si>
    <t>BIBLIOTECA PUB M    </t>
  </si>
  <si>
    <t>Libros revistas y otros elementos coleccionables</t>
  </si>
  <si>
    <t>E0030</t>
  </si>
  <si>
    <t>MUSEO MUNICIPAL     </t>
  </si>
  <si>
    <t>Otros bienes artísticos culturales y científicos</t>
  </si>
  <si>
    <t>E0031</t>
  </si>
  <si>
    <t>TEATRO DE LA CD     </t>
  </si>
  <si>
    <t>E0032</t>
  </si>
  <si>
    <t>SERVICIO DE LIMPIA  </t>
  </si>
  <si>
    <t>E0033</t>
  </si>
  <si>
    <t>PARQUES Y JARDINES  </t>
  </si>
  <si>
    <t>Maquinaria y equipo agropecuario</t>
  </si>
  <si>
    <t>E0034</t>
  </si>
  <si>
    <t>ADMON MERCADO M     </t>
  </si>
  <si>
    <t>E0037</t>
  </si>
  <si>
    <t>ALUMBRADO PUBLICO   </t>
  </si>
  <si>
    <t>E0038</t>
  </si>
  <si>
    <t>SERV PUBLICOS MPLES </t>
  </si>
  <si>
    <t>E0040</t>
  </si>
  <si>
    <t>EDUCACION MPAL      </t>
  </si>
  <si>
    <t>E0041</t>
  </si>
  <si>
    <t>ECONOMÍA    </t>
  </si>
  <si>
    <t>E0042</t>
  </si>
  <si>
    <t>JUZGADO ADMVO M     </t>
  </si>
  <si>
    <t>E0043</t>
  </si>
  <si>
    <t>SALUD MUNICIPAL     </t>
  </si>
  <si>
    <t>Equipo para uso médico dental y para laboratorio</t>
  </si>
  <si>
    <t>Instrumentos médicos</t>
  </si>
  <si>
    <t>E0046</t>
  </si>
  <si>
    <t>RASTRO MUNICIPAL</t>
  </si>
  <si>
    <t>Maquinaria y equipo industrial</t>
  </si>
  <si>
    <t>Sistemas de aire acondicionado calefacción y refr</t>
  </si>
  <si>
    <t>E0047</t>
  </si>
  <si>
    <t>MEDIO AMBIENTE Y ECOLOGIA</t>
  </si>
  <si>
    <t>E0050</t>
  </si>
  <si>
    <t>FORTALECIMIENTO TRANSPORTES</t>
  </si>
  <si>
    <t>Instalaciones y equipamiento en construcciones</t>
  </si>
  <si>
    <t>Edificación no habitacional</t>
  </si>
  <si>
    <t>Edificación habitacional</t>
  </si>
  <si>
    <t>División de terrenos y Constr de obras de urbaniz</t>
  </si>
  <si>
    <t>Estudios e Investiga</t>
  </si>
  <si>
    <t>Constr obras p abastecde agua petróleo gas el</t>
  </si>
  <si>
    <t>K0004</t>
  </si>
  <si>
    <t>AMPLIACION DE LINEAS DE DRENAJE SANITARIO</t>
  </si>
  <si>
    <t>K0027</t>
  </si>
  <si>
    <t>PROGRAMA PAVIMENTACION</t>
  </si>
  <si>
    <t>K0029</t>
  </si>
  <si>
    <t>ESTUDIOS Y PROYECTOS</t>
  </si>
  <si>
    <t>K0252</t>
  </si>
  <si>
    <t>AMP RED DE AGUA POTABLE COMUNIDAD SILVA 2DA ETAPA</t>
  </si>
  <si>
    <t>K0329</t>
  </si>
  <si>
    <t>REHAB RED AGUA POTABLE LOCALIDAD EL NACIMIENTO, 1R</t>
  </si>
  <si>
    <t>K0341</t>
  </si>
  <si>
    <t>TRAB MANT Y REHAB PUENTE LOS REMEDIOS EN SAN FRANC</t>
  </si>
  <si>
    <t>K0347</t>
  </si>
  <si>
    <t>CONST TECHADOS CANCHAS DE USOS MÚLTIPLES DE PRÁCTI</t>
  </si>
  <si>
    <t>K0349</t>
  </si>
  <si>
    <t>CONST PAVIMENTO CONCRETO HIDRÁULICO ESTAMPADO C AL</t>
  </si>
  <si>
    <t>K0350</t>
  </si>
  <si>
    <t>CONSTRUCCIÓN DE TECHO FIRME</t>
  </si>
  <si>
    <t>K0351</t>
  </si>
  <si>
    <t>CONST PAV CONCRETO HIDRÁULICO C RAFAEL CORRALES AY</t>
  </si>
  <si>
    <t>K0352</t>
  </si>
  <si>
    <t>CONST PAVIMENTO CONCRETO HIDRÁULICO EN  BLVD. ALVA</t>
  </si>
  <si>
    <t>K0353</t>
  </si>
  <si>
    <t>ELECTRIFICACIONES SAN CRISTOBAL, LIEBRERO, EL SALT</t>
  </si>
  <si>
    <t>K0354</t>
  </si>
  <si>
    <t>CONST CUARTO DORMITORIO (35 CUARTOS)</t>
  </si>
  <si>
    <t>K0355</t>
  </si>
  <si>
    <t>REHAB ESPACIOS PÚBLICOS  SOCIALES</t>
  </si>
  <si>
    <t>K0356</t>
  </si>
  <si>
    <t>REVESTIMIENTO EN VIVIENDA (REPELLADO ACABADO FINO)</t>
  </si>
  <si>
    <t>K0357</t>
  </si>
  <si>
    <t>PROYECTO EJECUTIVO (ATLAS DE RIESGO)</t>
  </si>
  <si>
    <t>K0358</t>
  </si>
  <si>
    <t>CONST PAVIMENTO CONCRETO HIDRÁULICO C EX HACIENDA</t>
  </si>
  <si>
    <t>K0359</t>
  </si>
  <si>
    <t>CONST PAVIMENTO CONCRETO HIDRÁULICO C CUITLAHUAC,</t>
  </si>
  <si>
    <t>K0360</t>
  </si>
  <si>
    <t>CONST PAV CONCRETO HIDRÁULICO C RIO NILO, EN LA CO</t>
  </si>
  <si>
    <t>K0361</t>
  </si>
  <si>
    <t>AMPL RED AGUA Y/O PROGRAMA AGUA LIMPIA</t>
  </si>
  <si>
    <t>K0362</t>
  </si>
  <si>
    <t>CONST COCINA COMEDOR EN COMUNIDADES</t>
  </si>
  <si>
    <t>K0363</t>
  </si>
  <si>
    <t>CONST DE PAVIMENTO CON CONCRETO HIDRÁULICO  EN LA|</t>
  </si>
  <si>
    <t>K0364</t>
  </si>
  <si>
    <t>CONST DE PAVIMENTO CON CONCRETO HIDRÁULICO EN LA C</t>
  </si>
  <si>
    <t>K0365</t>
  </si>
  <si>
    <t>PROGRAMA DE MANTENIMIENTO VIAL PRIMERA ETAPA - BAC</t>
  </si>
  <si>
    <t>K0366</t>
  </si>
  <si>
    <t>K0367</t>
  </si>
  <si>
    <t>K0368</t>
  </si>
  <si>
    <t>TRABAJOS COMPLEMENTARIOS DE PAVIMENTACIÓN CALLE CA</t>
  </si>
  <si>
    <t>K0369</t>
  </si>
  <si>
    <t>CONST DE PAVIMENTO CON CONCRETO HIDRÁULICO EN BLVD</t>
  </si>
  <si>
    <t>K0370</t>
  </si>
  <si>
    <t>CONST DE PAVIMENTO CON CONCRETO HIDRÁULICO EN EL B</t>
  </si>
  <si>
    <t>K0371</t>
  </si>
  <si>
    <t>PROGRAMA DE MANTENIMIENTO VIAL SEGUNDA ETAPA - BAC</t>
  </si>
  <si>
    <t>K0372</t>
  </si>
  <si>
    <t>CONST DE MODULO DE GAVETAS EN EL PANTEON DEL SAUZ</t>
  </si>
  <si>
    <t>S0157</t>
  </si>
  <si>
    <t>SUMINISTRO 154 CALENTADORES SOLARES</t>
  </si>
  <si>
    <t>S0158</t>
  </si>
  <si>
    <t>SUM Y COLOCACION 300 CALENTADORES SOLARES</t>
  </si>
  <si>
    <t>Municipio San Francisco del Rincón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</si>
</sst>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7"/>
  <sheetViews>
    <sheetView tabSelected="1" topLeftCell="A172" workbookViewId="0">
      <selection activeCell="F11" sqref="F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8" width="12.5703125" style="1" bestFit="1" customWidth="1"/>
    <col min="9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187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8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4.7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10000</v>
      </c>
      <c r="H9" s="36">
        <v>10000</v>
      </c>
      <c r="I9" s="36">
        <v>10000</v>
      </c>
      <c r="J9" s="36">
        <v>6844</v>
      </c>
      <c r="K9" s="36">
        <v>6844</v>
      </c>
      <c r="L9" s="37">
        <f>IFERROR(K9/H9,0)</f>
        <v>0.68440000000000001</v>
      </c>
      <c r="M9" s="38">
        <f>IFERROR(K9/I9,0)</f>
        <v>0.68440000000000001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10000</v>
      </c>
      <c r="H10" s="36">
        <v>10000</v>
      </c>
      <c r="I10" s="36">
        <v>23700</v>
      </c>
      <c r="J10" s="36">
        <v>23699</v>
      </c>
      <c r="K10" s="36">
        <v>23699</v>
      </c>
      <c r="L10" s="37">
        <f>IFERROR(K10/H10,0)</f>
        <v>2.3698999999999999</v>
      </c>
      <c r="M10" s="38">
        <f>IFERROR(K10/I10,0)</f>
        <v>0.99995780590717298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10000</v>
      </c>
      <c r="H11" s="36">
        <v>10000</v>
      </c>
      <c r="I11" s="36">
        <v>11000</v>
      </c>
      <c r="J11" s="36">
        <v>10428.4</v>
      </c>
      <c r="K11" s="36">
        <v>10428.4</v>
      </c>
      <c r="L11" s="37">
        <f>IFERROR(K11/H11,0)</f>
        <v>1.04284</v>
      </c>
      <c r="M11" s="38">
        <f>IFERROR(K11/I11,0)</f>
        <v>0.94803636363636357</v>
      </c>
    </row>
    <row r="12" spans="2:13" x14ac:dyDescent="0.2">
      <c r="B12" s="32"/>
      <c r="C12" s="33"/>
      <c r="D12" s="34"/>
      <c r="E12" s="29">
        <v>5971</v>
      </c>
      <c r="F12" s="30" t="s">
        <v>26</v>
      </c>
      <c r="G12" s="35">
        <f>+H12</f>
        <v>15000</v>
      </c>
      <c r="H12" s="36">
        <v>15000</v>
      </c>
      <c r="I12" s="36">
        <v>300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 t="s">
        <v>27</v>
      </c>
      <c r="C13" s="33"/>
      <c r="D13" s="34" t="s">
        <v>28</v>
      </c>
      <c r="E13" s="29">
        <v>5111</v>
      </c>
      <c r="F13" s="30" t="s">
        <v>23</v>
      </c>
      <c r="G13" s="35">
        <f>+H13</f>
        <v>10000</v>
      </c>
      <c r="H13" s="36">
        <v>10000</v>
      </c>
      <c r="I13" s="36">
        <v>10000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5151</v>
      </c>
      <c r="F14" s="30" t="s">
        <v>24</v>
      </c>
      <c r="G14" s="35">
        <f>+H14</f>
        <v>22000</v>
      </c>
      <c r="H14" s="36">
        <v>22000</v>
      </c>
      <c r="I14" s="36">
        <v>22000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5152</v>
      </c>
      <c r="F15" s="30" t="s">
        <v>29</v>
      </c>
      <c r="G15" s="35">
        <f>+H15</f>
        <v>15000</v>
      </c>
      <c r="H15" s="36">
        <v>15000</v>
      </c>
      <c r="I15" s="36">
        <v>15000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/>
      <c r="C16" s="33"/>
      <c r="D16" s="34"/>
      <c r="E16" s="29">
        <v>5971</v>
      </c>
      <c r="F16" s="30" t="s">
        <v>26</v>
      </c>
      <c r="G16" s="35">
        <f>+H16</f>
        <v>215000</v>
      </c>
      <c r="H16" s="36">
        <v>215000</v>
      </c>
      <c r="I16" s="36">
        <v>215000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30</v>
      </c>
      <c r="C17" s="33"/>
      <c r="D17" s="34" t="s">
        <v>31</v>
      </c>
      <c r="E17" s="29">
        <v>5111</v>
      </c>
      <c r="F17" s="30" t="s">
        <v>23</v>
      </c>
      <c r="G17" s="35">
        <f>+H17</f>
        <v>7000</v>
      </c>
      <c r="H17" s="36">
        <v>7000</v>
      </c>
      <c r="I17" s="36">
        <v>7000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34"/>
      <c r="E18" s="29">
        <v>5211</v>
      </c>
      <c r="F18" s="30" t="s">
        <v>32</v>
      </c>
      <c r="G18" s="35">
        <f>+H18</f>
        <v>10000</v>
      </c>
      <c r="H18" s="36">
        <v>10000</v>
      </c>
      <c r="I18" s="36">
        <v>10000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34"/>
      <c r="E19" s="29">
        <v>5231</v>
      </c>
      <c r="F19" s="30" t="s">
        <v>33</v>
      </c>
      <c r="G19" s="35">
        <f>+H19</f>
        <v>25000</v>
      </c>
      <c r="H19" s="36">
        <v>25000</v>
      </c>
      <c r="I19" s="36">
        <v>67000</v>
      </c>
      <c r="J19" s="36">
        <v>40980.480000000003</v>
      </c>
      <c r="K19" s="36">
        <v>40980.480000000003</v>
      </c>
      <c r="L19" s="37">
        <f>IFERROR(K19/H19,0)</f>
        <v>1.6392192000000001</v>
      </c>
      <c r="M19" s="38">
        <f>IFERROR(K19/I19,0)</f>
        <v>0.61164895522388063</v>
      </c>
    </row>
    <row r="20" spans="2:13" x14ac:dyDescent="0.2">
      <c r="B20" s="32"/>
      <c r="C20" s="33"/>
      <c r="D20" s="34"/>
      <c r="E20" s="29">
        <v>5971</v>
      </c>
      <c r="F20" s="30" t="s">
        <v>26</v>
      </c>
      <c r="G20" s="35">
        <f>+H20</f>
        <v>110000</v>
      </c>
      <c r="H20" s="36">
        <v>110000</v>
      </c>
      <c r="I20" s="36">
        <v>110000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 t="s">
        <v>34</v>
      </c>
      <c r="C21" s="33"/>
      <c r="D21" s="34" t="s">
        <v>35</v>
      </c>
      <c r="E21" s="29">
        <v>5151</v>
      </c>
      <c r="F21" s="30" t="s">
        <v>24</v>
      </c>
      <c r="G21" s="35">
        <f>+H21</f>
        <v>20000</v>
      </c>
      <c r="H21" s="36">
        <v>20000</v>
      </c>
      <c r="I21" s="36">
        <v>23700</v>
      </c>
      <c r="J21" s="36">
        <v>23699</v>
      </c>
      <c r="K21" s="36">
        <v>23699</v>
      </c>
      <c r="L21" s="37">
        <f>IFERROR(K21/H21,0)</f>
        <v>1.1849499999999999</v>
      </c>
      <c r="M21" s="38">
        <f>IFERROR(K21/I21,0)</f>
        <v>0.99995780590717298</v>
      </c>
    </row>
    <row r="22" spans="2:13" x14ac:dyDescent="0.2">
      <c r="B22" s="32"/>
      <c r="C22" s="33"/>
      <c r="D22" s="34"/>
      <c r="E22" s="29">
        <v>5152</v>
      </c>
      <c r="F22" s="30" t="s">
        <v>29</v>
      </c>
      <c r="G22" s="35">
        <f>+H22</f>
        <v>0</v>
      </c>
      <c r="H22" s="36">
        <v>0</v>
      </c>
      <c r="I22" s="36">
        <v>10000</v>
      </c>
      <c r="J22" s="36">
        <v>9836.7999999999993</v>
      </c>
      <c r="K22" s="36">
        <v>9836.7999999999993</v>
      </c>
      <c r="L22" s="37">
        <f>IFERROR(K22/H22,0)</f>
        <v>0</v>
      </c>
      <c r="M22" s="38">
        <f>IFERROR(K22/I22,0)</f>
        <v>0.98367999999999989</v>
      </c>
    </row>
    <row r="23" spans="2:13" x14ac:dyDescent="0.2">
      <c r="B23" s="32"/>
      <c r="C23" s="33"/>
      <c r="D23" s="34"/>
      <c r="E23" s="29">
        <v>5971</v>
      </c>
      <c r="F23" s="30" t="s">
        <v>26</v>
      </c>
      <c r="G23" s="35">
        <f>+H23</f>
        <v>3500</v>
      </c>
      <c r="H23" s="36">
        <v>3500</v>
      </c>
      <c r="I23" s="36">
        <v>3500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 t="s">
        <v>36</v>
      </c>
      <c r="C24" s="33"/>
      <c r="D24" s="34" t="s">
        <v>37</v>
      </c>
      <c r="E24" s="29">
        <v>5971</v>
      </c>
      <c r="F24" s="30" t="s">
        <v>26</v>
      </c>
      <c r="G24" s="35">
        <f>+H24</f>
        <v>10000</v>
      </c>
      <c r="H24" s="36">
        <v>10000</v>
      </c>
      <c r="I24" s="36">
        <v>10000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 t="s">
        <v>38</v>
      </c>
      <c r="C25" s="33"/>
      <c r="D25" s="34" t="s">
        <v>39</v>
      </c>
      <c r="E25" s="29">
        <v>5211</v>
      </c>
      <c r="F25" s="30" t="s">
        <v>32</v>
      </c>
      <c r="G25" s="35">
        <f>+H25</f>
        <v>3000</v>
      </c>
      <c r="H25" s="36">
        <v>3000</v>
      </c>
      <c r="I25" s="36">
        <v>3000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/>
      <c r="C26" s="33"/>
      <c r="D26" s="34"/>
      <c r="E26" s="29">
        <v>5971</v>
      </c>
      <c r="F26" s="30" t="s">
        <v>26</v>
      </c>
      <c r="G26" s="35">
        <f>+H26</f>
        <v>9500</v>
      </c>
      <c r="H26" s="36">
        <v>9500</v>
      </c>
      <c r="I26" s="36">
        <v>9500</v>
      </c>
      <c r="J26" s="36">
        <v>1914</v>
      </c>
      <c r="K26" s="36">
        <v>1914</v>
      </c>
      <c r="L26" s="37">
        <f>IFERROR(K26/H26,0)</f>
        <v>0.2014736842105263</v>
      </c>
      <c r="M26" s="38">
        <f>IFERROR(K26/I26,0)</f>
        <v>0.2014736842105263</v>
      </c>
    </row>
    <row r="27" spans="2:13" x14ac:dyDescent="0.2">
      <c r="B27" s="32" t="s">
        <v>40</v>
      </c>
      <c r="C27" s="33"/>
      <c r="D27" s="34" t="s">
        <v>41</v>
      </c>
      <c r="E27" s="29">
        <v>5151</v>
      </c>
      <c r="F27" s="30" t="s">
        <v>24</v>
      </c>
      <c r="G27" s="35">
        <f>+H27</f>
        <v>24000</v>
      </c>
      <c r="H27" s="36">
        <v>24000</v>
      </c>
      <c r="I27" s="36">
        <v>4000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/>
      <c r="C28" s="33"/>
      <c r="D28" s="34"/>
      <c r="E28" s="29">
        <v>5152</v>
      </c>
      <c r="F28" s="30" t="s">
        <v>29</v>
      </c>
      <c r="G28" s="35">
        <f>+H28</f>
        <v>0</v>
      </c>
      <c r="H28" s="36">
        <v>0</v>
      </c>
      <c r="I28" s="36">
        <v>20000</v>
      </c>
      <c r="J28" s="36">
        <v>18467.2</v>
      </c>
      <c r="K28" s="36">
        <v>18467.2</v>
      </c>
      <c r="L28" s="37">
        <f>IFERROR(K28/H28,0)</f>
        <v>0</v>
      </c>
      <c r="M28" s="38">
        <f>IFERROR(K28/I28,0)</f>
        <v>0.92336000000000007</v>
      </c>
    </row>
    <row r="29" spans="2:13" x14ac:dyDescent="0.2">
      <c r="B29" s="32" t="s">
        <v>42</v>
      </c>
      <c r="C29" s="33"/>
      <c r="D29" s="34" t="s">
        <v>43</v>
      </c>
      <c r="E29" s="29">
        <v>5111</v>
      </c>
      <c r="F29" s="30" t="s">
        <v>23</v>
      </c>
      <c r="G29" s="35">
        <f>+H29</f>
        <v>30000</v>
      </c>
      <c r="H29" s="36">
        <v>30000</v>
      </c>
      <c r="I29" s="36">
        <v>21300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/>
      <c r="C30" s="33"/>
      <c r="D30" s="34"/>
      <c r="E30" s="29">
        <v>5151</v>
      </c>
      <c r="F30" s="30" t="s">
        <v>24</v>
      </c>
      <c r="G30" s="35">
        <f>+H30</f>
        <v>15000</v>
      </c>
      <c r="H30" s="36">
        <v>15000</v>
      </c>
      <c r="I30" s="36">
        <v>23700</v>
      </c>
      <c r="J30" s="36">
        <v>23699</v>
      </c>
      <c r="K30" s="36">
        <v>23699</v>
      </c>
      <c r="L30" s="37">
        <f>IFERROR(K30/H30,0)</f>
        <v>1.5799333333333334</v>
      </c>
      <c r="M30" s="38">
        <f>IFERROR(K30/I30,0)</f>
        <v>0.99995780590717298</v>
      </c>
    </row>
    <row r="31" spans="2:13" x14ac:dyDescent="0.2">
      <c r="B31" s="32"/>
      <c r="C31" s="33"/>
      <c r="D31" s="34"/>
      <c r="E31" s="29">
        <v>5152</v>
      </c>
      <c r="F31" s="30" t="s">
        <v>29</v>
      </c>
      <c r="G31" s="35">
        <f>+H31</f>
        <v>0</v>
      </c>
      <c r="H31" s="36">
        <v>0</v>
      </c>
      <c r="I31" s="36">
        <v>11000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/>
      <c r="C32" s="33"/>
      <c r="D32" s="34"/>
      <c r="E32" s="29">
        <v>5911</v>
      </c>
      <c r="F32" s="30" t="s">
        <v>44</v>
      </c>
      <c r="G32" s="35">
        <f>+H32</f>
        <v>10000</v>
      </c>
      <c r="H32" s="36">
        <v>10000</v>
      </c>
      <c r="I32" s="36">
        <v>299000</v>
      </c>
      <c r="J32" s="36">
        <v>290000</v>
      </c>
      <c r="K32" s="36">
        <v>290000</v>
      </c>
      <c r="L32" s="37">
        <f>IFERROR(K32/H32,0)</f>
        <v>29</v>
      </c>
      <c r="M32" s="38">
        <f>IFERROR(K32/I32,0)</f>
        <v>0.96989966555183948</v>
      </c>
    </row>
    <row r="33" spans="2:13" x14ac:dyDescent="0.2">
      <c r="B33" s="32" t="s">
        <v>45</v>
      </c>
      <c r="C33" s="33"/>
      <c r="D33" s="34" t="s">
        <v>46</v>
      </c>
      <c r="E33" s="29">
        <v>5111</v>
      </c>
      <c r="F33" s="30" t="s">
        <v>23</v>
      </c>
      <c r="G33" s="35">
        <f>+H33</f>
        <v>15000</v>
      </c>
      <c r="H33" s="36">
        <v>15000</v>
      </c>
      <c r="I33" s="36">
        <v>15000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/>
      <c r="C34" s="33"/>
      <c r="D34" s="34"/>
      <c r="E34" s="29">
        <v>5151</v>
      </c>
      <c r="F34" s="30" t="s">
        <v>24</v>
      </c>
      <c r="G34" s="35">
        <f>+H34</f>
        <v>150000</v>
      </c>
      <c r="H34" s="36">
        <v>150000</v>
      </c>
      <c r="I34" s="36">
        <v>150000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/>
      <c r="C35" s="33"/>
      <c r="D35" s="34"/>
      <c r="E35" s="29">
        <v>5191</v>
      </c>
      <c r="F35" s="30" t="s">
        <v>25</v>
      </c>
      <c r="G35" s="35">
        <f>+H35</f>
        <v>20000</v>
      </c>
      <c r="H35" s="36">
        <v>20000</v>
      </c>
      <c r="I35" s="36">
        <v>20000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 t="s">
        <v>47</v>
      </c>
      <c r="C36" s="33"/>
      <c r="D36" s="34" t="s">
        <v>48</v>
      </c>
      <c r="E36" s="29">
        <v>5151</v>
      </c>
      <c r="F36" s="30" t="s">
        <v>24</v>
      </c>
      <c r="G36" s="35">
        <f>+H36</f>
        <v>12000</v>
      </c>
      <c r="H36" s="36">
        <v>12000</v>
      </c>
      <c r="I36" s="36">
        <v>12000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/>
      <c r="C37" s="33"/>
      <c r="D37" s="34"/>
      <c r="E37" s="29">
        <v>5971</v>
      </c>
      <c r="F37" s="30" t="s">
        <v>26</v>
      </c>
      <c r="G37" s="35">
        <f>+H37</f>
        <v>6450</v>
      </c>
      <c r="H37" s="36">
        <v>6450</v>
      </c>
      <c r="I37" s="36">
        <v>6450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x14ac:dyDescent="0.2">
      <c r="B38" s="32" t="s">
        <v>49</v>
      </c>
      <c r="C38" s="33"/>
      <c r="D38" s="34" t="s">
        <v>50</v>
      </c>
      <c r="E38" s="29">
        <v>5111</v>
      </c>
      <c r="F38" s="30" t="s">
        <v>23</v>
      </c>
      <c r="G38" s="35">
        <f>+H38</f>
        <v>10000</v>
      </c>
      <c r="H38" s="36">
        <v>10000</v>
      </c>
      <c r="I38" s="36">
        <v>10000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x14ac:dyDescent="0.2">
      <c r="B39" s="32"/>
      <c r="C39" s="33"/>
      <c r="D39" s="34"/>
      <c r="E39" s="29">
        <v>5151</v>
      </c>
      <c r="F39" s="30" t="s">
        <v>24</v>
      </c>
      <c r="G39" s="35">
        <f>+H39</f>
        <v>30000</v>
      </c>
      <c r="H39" s="36">
        <v>30000</v>
      </c>
      <c r="I39" s="36">
        <v>30000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">
      <c r="B40" s="32" t="s">
        <v>51</v>
      </c>
      <c r="C40" s="33"/>
      <c r="D40" s="34" t="s">
        <v>52</v>
      </c>
      <c r="E40" s="29">
        <v>5111</v>
      </c>
      <c r="F40" s="30" t="s">
        <v>23</v>
      </c>
      <c r="G40" s="35">
        <f>+H40</f>
        <v>5000</v>
      </c>
      <c r="H40" s="36">
        <v>5000</v>
      </c>
      <c r="I40" s="36">
        <v>5000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x14ac:dyDescent="0.2">
      <c r="B41" s="32"/>
      <c r="C41" s="33"/>
      <c r="D41" s="34"/>
      <c r="E41" s="29">
        <v>5151</v>
      </c>
      <c r="F41" s="30" t="s">
        <v>24</v>
      </c>
      <c r="G41" s="35">
        <f>+H41</f>
        <v>50000</v>
      </c>
      <c r="H41" s="36">
        <v>50000</v>
      </c>
      <c r="I41" s="36">
        <v>187000</v>
      </c>
      <c r="J41" s="36">
        <v>183054.33</v>
      </c>
      <c r="K41" s="36">
        <v>183054.33</v>
      </c>
      <c r="L41" s="37">
        <f>IFERROR(K41/H41,0)</f>
        <v>3.6610865999999995</v>
      </c>
      <c r="M41" s="38">
        <f>IFERROR(K41/I41,0)</f>
        <v>0.97890016042780736</v>
      </c>
    </row>
    <row r="42" spans="2:13" x14ac:dyDescent="0.2">
      <c r="B42" s="32"/>
      <c r="C42" s="33"/>
      <c r="D42" s="34"/>
      <c r="E42" s="29">
        <v>5152</v>
      </c>
      <c r="F42" s="30" t="s">
        <v>29</v>
      </c>
      <c r="G42" s="35">
        <f>+H42</f>
        <v>0</v>
      </c>
      <c r="H42" s="36">
        <v>0</v>
      </c>
      <c r="I42" s="36">
        <v>10000</v>
      </c>
      <c r="J42" s="36">
        <v>9836.7999999999993</v>
      </c>
      <c r="K42" s="36">
        <v>9836.7999999999993</v>
      </c>
      <c r="L42" s="37">
        <f>IFERROR(K42/H42,0)</f>
        <v>0</v>
      </c>
      <c r="M42" s="38">
        <f>IFERROR(K42/I42,0)</f>
        <v>0.98367999999999989</v>
      </c>
    </row>
    <row r="43" spans="2:13" x14ac:dyDescent="0.2">
      <c r="B43" s="32"/>
      <c r="C43" s="33"/>
      <c r="D43" s="34"/>
      <c r="E43" s="29">
        <v>5651</v>
      </c>
      <c r="F43" s="30" t="s">
        <v>53</v>
      </c>
      <c r="G43" s="35">
        <f>+H43</f>
        <v>185000</v>
      </c>
      <c r="H43" s="36">
        <v>185000</v>
      </c>
      <c r="I43" s="36">
        <v>191500</v>
      </c>
      <c r="J43" s="36">
        <v>133359.4</v>
      </c>
      <c r="K43" s="36">
        <v>133359.4</v>
      </c>
      <c r="L43" s="37">
        <f>IFERROR(K43/H43,0)</f>
        <v>0.7208616216216216</v>
      </c>
      <c r="M43" s="38">
        <f>IFERROR(K43/I43,0)</f>
        <v>0.69639373368146207</v>
      </c>
    </row>
    <row r="44" spans="2:13" x14ac:dyDescent="0.2">
      <c r="B44" s="32"/>
      <c r="C44" s="33"/>
      <c r="D44" s="34"/>
      <c r="E44" s="29">
        <v>5971</v>
      </c>
      <c r="F44" s="30" t="s">
        <v>26</v>
      </c>
      <c r="G44" s="35">
        <f>+H44</f>
        <v>90000</v>
      </c>
      <c r="H44" s="36">
        <v>90000</v>
      </c>
      <c r="I44" s="36">
        <v>280000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 t="s">
        <v>54</v>
      </c>
      <c r="C45" s="33"/>
      <c r="D45" s="34" t="s">
        <v>55</v>
      </c>
      <c r="E45" s="29">
        <v>5111</v>
      </c>
      <c r="F45" s="30" t="s">
        <v>23</v>
      </c>
      <c r="G45" s="35">
        <f>+H45</f>
        <v>30000</v>
      </c>
      <c r="H45" s="36">
        <v>30000</v>
      </c>
      <c r="I45" s="36">
        <v>30000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/>
      <c r="C46" s="33"/>
      <c r="D46" s="34"/>
      <c r="E46" s="29">
        <v>5151</v>
      </c>
      <c r="F46" s="30" t="s">
        <v>24</v>
      </c>
      <c r="G46" s="35">
        <f>+H46</f>
        <v>55000</v>
      </c>
      <c r="H46" s="36">
        <v>55000</v>
      </c>
      <c r="I46" s="36">
        <v>55000</v>
      </c>
      <c r="J46" s="36">
        <v>16914.32</v>
      </c>
      <c r="K46" s="36">
        <v>16914.32</v>
      </c>
      <c r="L46" s="37">
        <f>IFERROR(K46/H46,0)</f>
        <v>0.30753309090909092</v>
      </c>
      <c r="M46" s="38">
        <f>IFERROR(K46/I46,0)</f>
        <v>0.30753309090909092</v>
      </c>
    </row>
    <row r="47" spans="2:13" x14ac:dyDescent="0.2">
      <c r="B47" s="32"/>
      <c r="C47" s="33"/>
      <c r="D47" s="34"/>
      <c r="E47" s="29">
        <v>5231</v>
      </c>
      <c r="F47" s="30" t="s">
        <v>33</v>
      </c>
      <c r="G47" s="35">
        <f>+H47</f>
        <v>10000</v>
      </c>
      <c r="H47" s="36">
        <v>10000</v>
      </c>
      <c r="I47" s="36">
        <v>10000</v>
      </c>
      <c r="J47" s="36">
        <v>0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x14ac:dyDescent="0.2">
      <c r="B48" s="32"/>
      <c r="C48" s="33"/>
      <c r="D48" s="34"/>
      <c r="E48" s="29">
        <v>5421</v>
      </c>
      <c r="F48" s="30" t="s">
        <v>56</v>
      </c>
      <c r="G48" s="35">
        <f>+H48</f>
        <v>250000</v>
      </c>
      <c r="H48" s="36">
        <v>250000</v>
      </c>
      <c r="I48" s="36">
        <v>250000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">
      <c r="B49" s="32"/>
      <c r="C49" s="33"/>
      <c r="D49" s="34"/>
      <c r="E49" s="29">
        <v>5491</v>
      </c>
      <c r="F49" s="30" t="s">
        <v>57</v>
      </c>
      <c r="G49" s="35">
        <f>+H49</f>
        <v>120000</v>
      </c>
      <c r="H49" s="36">
        <v>120000</v>
      </c>
      <c r="I49" s="36">
        <v>120000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x14ac:dyDescent="0.2">
      <c r="B50" s="32"/>
      <c r="C50" s="33"/>
      <c r="D50" s="34"/>
      <c r="E50" s="29">
        <v>5651</v>
      </c>
      <c r="F50" s="30" t="s">
        <v>53</v>
      </c>
      <c r="G50" s="35">
        <f>+H50</f>
        <v>40000</v>
      </c>
      <c r="H50" s="36">
        <v>40000</v>
      </c>
      <c r="I50" s="36">
        <v>40000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x14ac:dyDescent="0.2">
      <c r="B51" s="32"/>
      <c r="C51" s="33"/>
      <c r="D51" s="34"/>
      <c r="E51" s="29">
        <v>5671</v>
      </c>
      <c r="F51" s="30" t="s">
        <v>58</v>
      </c>
      <c r="G51" s="35">
        <f>+H51</f>
        <v>150000</v>
      </c>
      <c r="H51" s="36">
        <v>150000</v>
      </c>
      <c r="I51" s="36">
        <v>150000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x14ac:dyDescent="0.2">
      <c r="B52" s="32"/>
      <c r="C52" s="33"/>
      <c r="D52" s="34"/>
      <c r="E52" s="29">
        <v>5691</v>
      </c>
      <c r="F52" s="30" t="s">
        <v>59</v>
      </c>
      <c r="G52" s="35">
        <f>+H52</f>
        <v>90000</v>
      </c>
      <c r="H52" s="36">
        <v>90000</v>
      </c>
      <c r="I52" s="36">
        <v>90000</v>
      </c>
      <c r="J52" s="36">
        <v>20856.8</v>
      </c>
      <c r="K52" s="36">
        <v>0</v>
      </c>
      <c r="L52" s="37">
        <f>IFERROR(K52/H52,0)</f>
        <v>0</v>
      </c>
      <c r="M52" s="38">
        <f>IFERROR(K52/I52,0)</f>
        <v>0</v>
      </c>
    </row>
    <row r="53" spans="2:13" x14ac:dyDescent="0.2">
      <c r="B53" s="32"/>
      <c r="C53" s="33"/>
      <c r="D53" s="34"/>
      <c r="E53" s="29">
        <v>5971</v>
      </c>
      <c r="F53" s="30" t="s">
        <v>26</v>
      </c>
      <c r="G53" s="35">
        <f>+H53</f>
        <v>15000</v>
      </c>
      <c r="H53" s="36">
        <v>15000</v>
      </c>
      <c r="I53" s="36">
        <v>15000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x14ac:dyDescent="0.2">
      <c r="B54" s="32" t="s">
        <v>60</v>
      </c>
      <c r="C54" s="33"/>
      <c r="D54" s="34" t="s">
        <v>61</v>
      </c>
      <c r="E54" s="29">
        <v>5151</v>
      </c>
      <c r="F54" s="30" t="s">
        <v>24</v>
      </c>
      <c r="G54" s="35">
        <f>+H54</f>
        <v>20000</v>
      </c>
      <c r="H54" s="36">
        <v>20000</v>
      </c>
      <c r="I54" s="36">
        <v>20000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x14ac:dyDescent="0.2">
      <c r="B55" s="32" t="s">
        <v>62</v>
      </c>
      <c r="C55" s="33"/>
      <c r="D55" s="34" t="s">
        <v>63</v>
      </c>
      <c r="E55" s="29">
        <v>5111</v>
      </c>
      <c r="F55" s="30" t="s">
        <v>23</v>
      </c>
      <c r="G55" s="35">
        <f>+H55</f>
        <v>80000</v>
      </c>
      <c r="H55" s="36">
        <v>80000</v>
      </c>
      <c r="I55" s="36">
        <v>80000</v>
      </c>
      <c r="J55" s="36">
        <v>0</v>
      </c>
      <c r="K55" s="36">
        <v>0</v>
      </c>
      <c r="L55" s="37">
        <f>IFERROR(K55/H55,0)</f>
        <v>0</v>
      </c>
      <c r="M55" s="38">
        <f>IFERROR(K55/I55,0)</f>
        <v>0</v>
      </c>
    </row>
    <row r="56" spans="2:13" x14ac:dyDescent="0.2">
      <c r="B56" s="32"/>
      <c r="C56" s="33"/>
      <c r="D56" s="34"/>
      <c r="E56" s="29">
        <v>5151</v>
      </c>
      <c r="F56" s="30" t="s">
        <v>24</v>
      </c>
      <c r="G56" s="35">
        <f>+H56</f>
        <v>50000</v>
      </c>
      <c r="H56" s="36">
        <v>50000</v>
      </c>
      <c r="I56" s="36">
        <v>50000</v>
      </c>
      <c r="J56" s="36">
        <v>0</v>
      </c>
      <c r="K56" s="36">
        <v>0</v>
      </c>
      <c r="L56" s="37">
        <f>IFERROR(K56/H56,0)</f>
        <v>0</v>
      </c>
      <c r="M56" s="38">
        <f>IFERROR(K56/I56,0)</f>
        <v>0</v>
      </c>
    </row>
    <row r="57" spans="2:13" x14ac:dyDescent="0.2">
      <c r="B57" s="32"/>
      <c r="C57" s="33"/>
      <c r="D57" s="34"/>
      <c r="E57" s="29">
        <v>5152</v>
      </c>
      <c r="F57" s="30" t="s">
        <v>29</v>
      </c>
      <c r="G57" s="35">
        <f>+H57</f>
        <v>20000</v>
      </c>
      <c r="H57" s="36">
        <v>20000</v>
      </c>
      <c r="I57" s="36">
        <v>20000</v>
      </c>
      <c r="J57" s="36">
        <v>0</v>
      </c>
      <c r="K57" s="36">
        <v>0</v>
      </c>
      <c r="L57" s="37">
        <f>IFERROR(K57/H57,0)</f>
        <v>0</v>
      </c>
      <c r="M57" s="38">
        <f>IFERROR(K57/I57,0)</f>
        <v>0</v>
      </c>
    </row>
    <row r="58" spans="2:13" x14ac:dyDescent="0.2">
      <c r="B58" s="32"/>
      <c r="C58" s="33"/>
      <c r="D58" s="34"/>
      <c r="E58" s="29">
        <v>5191</v>
      </c>
      <c r="F58" s="30" t="s">
        <v>25</v>
      </c>
      <c r="G58" s="35">
        <f>+H58</f>
        <v>30000</v>
      </c>
      <c r="H58" s="36">
        <v>30000</v>
      </c>
      <c r="I58" s="36">
        <v>30000</v>
      </c>
      <c r="J58" s="36">
        <v>0</v>
      </c>
      <c r="K58" s="36">
        <v>0</v>
      </c>
      <c r="L58" s="37">
        <f>IFERROR(K58/H58,0)</f>
        <v>0</v>
      </c>
      <c r="M58" s="38">
        <f>IFERROR(K58/I58,0)</f>
        <v>0</v>
      </c>
    </row>
    <row r="59" spans="2:13" x14ac:dyDescent="0.2">
      <c r="B59" s="32"/>
      <c r="C59" s="33"/>
      <c r="D59" s="34"/>
      <c r="E59" s="29">
        <v>5211</v>
      </c>
      <c r="F59" s="30" t="s">
        <v>32</v>
      </c>
      <c r="G59" s="35">
        <f>+H59</f>
        <v>40000</v>
      </c>
      <c r="H59" s="36">
        <v>40000</v>
      </c>
      <c r="I59" s="36">
        <v>40000</v>
      </c>
      <c r="J59" s="36">
        <v>0</v>
      </c>
      <c r="K59" s="36">
        <v>0</v>
      </c>
      <c r="L59" s="37">
        <f>IFERROR(K59/H59,0)</f>
        <v>0</v>
      </c>
      <c r="M59" s="38">
        <f>IFERROR(K59/I59,0)</f>
        <v>0</v>
      </c>
    </row>
    <row r="60" spans="2:13" x14ac:dyDescent="0.2">
      <c r="B60" s="32"/>
      <c r="C60" s="33"/>
      <c r="D60" s="34"/>
      <c r="E60" s="29">
        <v>5221</v>
      </c>
      <c r="F60" s="30" t="s">
        <v>64</v>
      </c>
      <c r="G60" s="35">
        <f>+H60</f>
        <v>80000</v>
      </c>
      <c r="H60" s="36">
        <v>80000</v>
      </c>
      <c r="I60" s="36">
        <v>80000</v>
      </c>
      <c r="J60" s="36">
        <v>0</v>
      </c>
      <c r="K60" s="36">
        <v>0</v>
      </c>
      <c r="L60" s="37">
        <f>IFERROR(K60/H60,0)</f>
        <v>0</v>
      </c>
      <c r="M60" s="38">
        <f>IFERROR(K60/I60,0)</f>
        <v>0</v>
      </c>
    </row>
    <row r="61" spans="2:13" x14ac:dyDescent="0.2">
      <c r="B61" s="32"/>
      <c r="C61" s="33"/>
      <c r="D61" s="34"/>
      <c r="E61" s="29">
        <v>5411</v>
      </c>
      <c r="F61" s="30" t="s">
        <v>65</v>
      </c>
      <c r="G61" s="35">
        <f>+H61</f>
        <v>2000000</v>
      </c>
      <c r="H61" s="36">
        <v>2000000</v>
      </c>
      <c r="I61" s="36">
        <v>5588691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x14ac:dyDescent="0.2">
      <c r="B62" s="32"/>
      <c r="C62" s="33"/>
      <c r="D62" s="34"/>
      <c r="E62" s="29">
        <v>5511</v>
      </c>
      <c r="F62" s="30" t="s">
        <v>66</v>
      </c>
      <c r="G62" s="35">
        <f>+H62</f>
        <v>1000000</v>
      </c>
      <c r="H62" s="36">
        <v>1000000</v>
      </c>
      <c r="I62" s="36">
        <v>1000000</v>
      </c>
      <c r="J62" s="36">
        <v>0</v>
      </c>
      <c r="K62" s="36">
        <v>0</v>
      </c>
      <c r="L62" s="37">
        <f>IFERROR(K62/H62,0)</f>
        <v>0</v>
      </c>
      <c r="M62" s="38">
        <f>IFERROR(K62/I62,0)</f>
        <v>0</v>
      </c>
    </row>
    <row r="63" spans="2:13" x14ac:dyDescent="0.2">
      <c r="B63" s="32"/>
      <c r="C63" s="33"/>
      <c r="D63" s="34"/>
      <c r="E63" s="29">
        <v>5651</v>
      </c>
      <c r="F63" s="30" t="s">
        <v>53</v>
      </c>
      <c r="G63" s="35">
        <f>+H63</f>
        <v>100000</v>
      </c>
      <c r="H63" s="36">
        <v>100000</v>
      </c>
      <c r="I63" s="36">
        <v>100000</v>
      </c>
      <c r="J63" s="36">
        <v>0</v>
      </c>
      <c r="K63" s="36">
        <v>0</v>
      </c>
      <c r="L63" s="37">
        <f>IFERROR(K63/H63,0)</f>
        <v>0</v>
      </c>
      <c r="M63" s="38">
        <f>IFERROR(K63/I63,0)</f>
        <v>0</v>
      </c>
    </row>
    <row r="64" spans="2:13" x14ac:dyDescent="0.2">
      <c r="B64" s="32"/>
      <c r="C64" s="33"/>
      <c r="D64" s="34"/>
      <c r="E64" s="29">
        <v>5671</v>
      </c>
      <c r="F64" s="30" t="s">
        <v>58</v>
      </c>
      <c r="G64" s="35">
        <f>+H64</f>
        <v>40000</v>
      </c>
      <c r="H64" s="36">
        <v>40000</v>
      </c>
      <c r="I64" s="36">
        <v>40000</v>
      </c>
      <c r="J64" s="36">
        <v>0</v>
      </c>
      <c r="K64" s="36">
        <v>0</v>
      </c>
      <c r="L64" s="37">
        <f>IFERROR(K64/H64,0)</f>
        <v>0</v>
      </c>
      <c r="M64" s="38">
        <f>IFERROR(K64/I64,0)</f>
        <v>0</v>
      </c>
    </row>
    <row r="65" spans="2:13" x14ac:dyDescent="0.2">
      <c r="B65" s="32"/>
      <c r="C65" s="33"/>
      <c r="D65" s="34"/>
      <c r="E65" s="29">
        <v>5911</v>
      </c>
      <c r="F65" s="30" t="s">
        <v>44</v>
      </c>
      <c r="G65" s="35">
        <f>+H65</f>
        <v>60000</v>
      </c>
      <c r="H65" s="36">
        <v>60000</v>
      </c>
      <c r="I65" s="36">
        <v>60000</v>
      </c>
      <c r="J65" s="36">
        <v>0</v>
      </c>
      <c r="K65" s="36">
        <v>0</v>
      </c>
      <c r="L65" s="37">
        <f>IFERROR(K65/H65,0)</f>
        <v>0</v>
      </c>
      <c r="M65" s="38">
        <f>IFERROR(K65/I65,0)</f>
        <v>0</v>
      </c>
    </row>
    <row r="66" spans="2:13" x14ac:dyDescent="0.2">
      <c r="B66" s="32"/>
      <c r="C66" s="33"/>
      <c r="D66" s="34"/>
      <c r="E66" s="29">
        <v>5971</v>
      </c>
      <c r="F66" s="30" t="s">
        <v>26</v>
      </c>
      <c r="G66" s="35">
        <f>+H66</f>
        <v>80000</v>
      </c>
      <c r="H66" s="36">
        <v>80000</v>
      </c>
      <c r="I66" s="36">
        <v>80000</v>
      </c>
      <c r="J66" s="36">
        <v>0</v>
      </c>
      <c r="K66" s="36">
        <v>0</v>
      </c>
      <c r="L66" s="37">
        <f>IFERROR(K66/H66,0)</f>
        <v>0</v>
      </c>
      <c r="M66" s="38">
        <f>IFERROR(K66/I66,0)</f>
        <v>0</v>
      </c>
    </row>
    <row r="67" spans="2:13" x14ac:dyDescent="0.2">
      <c r="B67" s="32" t="s">
        <v>67</v>
      </c>
      <c r="C67" s="33"/>
      <c r="D67" s="34" t="s">
        <v>68</v>
      </c>
      <c r="E67" s="29">
        <v>5151</v>
      </c>
      <c r="F67" s="30" t="s">
        <v>24</v>
      </c>
      <c r="G67" s="35">
        <f>+H67</f>
        <v>10000</v>
      </c>
      <c r="H67" s="36">
        <v>10000</v>
      </c>
      <c r="I67" s="36">
        <v>10000</v>
      </c>
      <c r="J67" s="36">
        <v>0</v>
      </c>
      <c r="K67" s="36">
        <v>0</v>
      </c>
      <c r="L67" s="37">
        <f>IFERROR(K67/H67,0)</f>
        <v>0</v>
      </c>
      <c r="M67" s="38">
        <f>IFERROR(K67/I67,0)</f>
        <v>0</v>
      </c>
    </row>
    <row r="68" spans="2:13" x14ac:dyDescent="0.2">
      <c r="B68" s="32" t="s">
        <v>69</v>
      </c>
      <c r="C68" s="33"/>
      <c r="D68" s="34" t="s">
        <v>70</v>
      </c>
      <c r="E68" s="29">
        <v>5111</v>
      </c>
      <c r="F68" s="30" t="s">
        <v>23</v>
      </c>
      <c r="G68" s="35">
        <f>+H68</f>
        <v>10000</v>
      </c>
      <c r="H68" s="36">
        <v>10000</v>
      </c>
      <c r="I68" s="36">
        <v>10000</v>
      </c>
      <c r="J68" s="36">
        <v>0</v>
      </c>
      <c r="K68" s="36">
        <v>0</v>
      </c>
      <c r="L68" s="37">
        <f>IFERROR(K68/H68,0)</f>
        <v>0</v>
      </c>
      <c r="M68" s="38">
        <f>IFERROR(K68/I68,0)</f>
        <v>0</v>
      </c>
    </row>
    <row r="69" spans="2:13" x14ac:dyDescent="0.2">
      <c r="B69" s="32"/>
      <c r="C69" s="33"/>
      <c r="D69" s="34"/>
      <c r="E69" s="29">
        <v>5151</v>
      </c>
      <c r="F69" s="30" t="s">
        <v>24</v>
      </c>
      <c r="G69" s="35">
        <f>+H69</f>
        <v>30000</v>
      </c>
      <c r="H69" s="36">
        <v>30000</v>
      </c>
      <c r="I69" s="36">
        <v>22763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x14ac:dyDescent="0.2">
      <c r="B70" s="32"/>
      <c r="C70" s="33"/>
      <c r="D70" s="34"/>
      <c r="E70" s="29">
        <v>5152</v>
      </c>
      <c r="F70" s="30" t="s">
        <v>29</v>
      </c>
      <c r="G70" s="35">
        <f>+H70</f>
        <v>0</v>
      </c>
      <c r="H70" s="36">
        <v>0</v>
      </c>
      <c r="I70" s="36">
        <v>9837</v>
      </c>
      <c r="J70" s="36">
        <v>9836.7999999999993</v>
      </c>
      <c r="K70" s="36">
        <v>9836.7999999999993</v>
      </c>
      <c r="L70" s="37">
        <f>IFERROR(K70/H70,0)</f>
        <v>0</v>
      </c>
      <c r="M70" s="38">
        <f>IFERROR(K70/I70,0)</f>
        <v>0.9999796685981498</v>
      </c>
    </row>
    <row r="71" spans="2:13" x14ac:dyDescent="0.2">
      <c r="B71" s="32"/>
      <c r="C71" s="33"/>
      <c r="D71" s="34"/>
      <c r="E71" s="29">
        <v>5491</v>
      </c>
      <c r="F71" s="30" t="s">
        <v>57</v>
      </c>
      <c r="G71" s="35">
        <f>+H71</f>
        <v>51912</v>
      </c>
      <c r="H71" s="36">
        <v>51912</v>
      </c>
      <c r="I71" s="36">
        <v>51912</v>
      </c>
      <c r="J71" s="36">
        <v>0</v>
      </c>
      <c r="K71" s="36">
        <v>0</v>
      </c>
      <c r="L71" s="37">
        <f>IFERROR(K71/H71,0)</f>
        <v>0</v>
      </c>
      <c r="M71" s="38">
        <f>IFERROR(K71/I71,0)</f>
        <v>0</v>
      </c>
    </row>
    <row r="72" spans="2:13" x14ac:dyDescent="0.2">
      <c r="B72" s="32"/>
      <c r="C72" s="33"/>
      <c r="D72" s="34"/>
      <c r="E72" s="29">
        <v>5971</v>
      </c>
      <c r="F72" s="30" t="s">
        <v>26</v>
      </c>
      <c r="G72" s="35">
        <f>+H72</f>
        <v>15000</v>
      </c>
      <c r="H72" s="36">
        <v>15000</v>
      </c>
      <c r="I72" s="36">
        <v>15000</v>
      </c>
      <c r="J72" s="36">
        <v>0</v>
      </c>
      <c r="K72" s="36">
        <v>0</v>
      </c>
      <c r="L72" s="37">
        <f>IFERROR(K72/H72,0)</f>
        <v>0</v>
      </c>
      <c r="M72" s="38">
        <f>IFERROR(K72/I72,0)</f>
        <v>0</v>
      </c>
    </row>
    <row r="73" spans="2:13" x14ac:dyDescent="0.2">
      <c r="B73" s="32" t="s">
        <v>71</v>
      </c>
      <c r="C73" s="33"/>
      <c r="D73" s="34" t="s">
        <v>72</v>
      </c>
      <c r="E73" s="29">
        <v>5151</v>
      </c>
      <c r="F73" s="30" t="s">
        <v>24</v>
      </c>
      <c r="G73" s="35">
        <f>+H73</f>
        <v>20000</v>
      </c>
      <c r="H73" s="36">
        <v>20000</v>
      </c>
      <c r="I73" s="36">
        <v>27994</v>
      </c>
      <c r="J73" s="36">
        <v>21112</v>
      </c>
      <c r="K73" s="36">
        <v>21112</v>
      </c>
      <c r="L73" s="37">
        <f>IFERROR(K73/H73,0)</f>
        <v>1.0556000000000001</v>
      </c>
      <c r="M73" s="38">
        <f>IFERROR(K73/I73,0)</f>
        <v>0.75416160605844107</v>
      </c>
    </row>
    <row r="74" spans="2:13" x14ac:dyDescent="0.2">
      <c r="B74" s="32"/>
      <c r="C74" s="33"/>
      <c r="D74" s="34"/>
      <c r="E74" s="29">
        <v>5211</v>
      </c>
      <c r="F74" s="30" t="s">
        <v>32</v>
      </c>
      <c r="G74" s="35">
        <f>+H74</f>
        <v>20000</v>
      </c>
      <c r="H74" s="36">
        <v>20000</v>
      </c>
      <c r="I74" s="36">
        <v>12006</v>
      </c>
      <c r="J74" s="36">
        <v>12006</v>
      </c>
      <c r="K74" s="36">
        <v>12006</v>
      </c>
      <c r="L74" s="37">
        <f>IFERROR(K74/H74,0)</f>
        <v>0.60029999999999994</v>
      </c>
      <c r="M74" s="38">
        <f>IFERROR(K74/I74,0)</f>
        <v>1</v>
      </c>
    </row>
    <row r="75" spans="2:13" x14ac:dyDescent="0.2">
      <c r="B75" s="32"/>
      <c r="C75" s="33"/>
      <c r="D75" s="34"/>
      <c r="E75" s="29">
        <v>5631</v>
      </c>
      <c r="F75" s="30" t="s">
        <v>73</v>
      </c>
      <c r="G75" s="35">
        <f>+H75</f>
        <v>0</v>
      </c>
      <c r="H75" s="36">
        <v>0</v>
      </c>
      <c r="I75" s="36">
        <v>0</v>
      </c>
      <c r="J75" s="36">
        <v>0</v>
      </c>
      <c r="K75" s="36">
        <v>0</v>
      </c>
      <c r="L75" s="37">
        <f>IFERROR(K75/H75,0)</f>
        <v>0</v>
      </c>
      <c r="M75" s="38">
        <f>IFERROR(K75/I75,0)</f>
        <v>0</v>
      </c>
    </row>
    <row r="76" spans="2:13" x14ac:dyDescent="0.2">
      <c r="B76" s="32"/>
      <c r="C76" s="33"/>
      <c r="D76" s="34"/>
      <c r="E76" s="29">
        <v>5971</v>
      </c>
      <c r="F76" s="30" t="s">
        <v>26</v>
      </c>
      <c r="G76" s="35">
        <f>+H76</f>
        <v>50000</v>
      </c>
      <c r="H76" s="36">
        <v>50000</v>
      </c>
      <c r="I76" s="36">
        <v>50000</v>
      </c>
      <c r="J76" s="36">
        <v>0</v>
      </c>
      <c r="K76" s="36">
        <v>0</v>
      </c>
      <c r="L76" s="37">
        <f>IFERROR(K76/H76,0)</f>
        <v>0</v>
      </c>
      <c r="M76" s="38">
        <f>IFERROR(K76/I76,0)</f>
        <v>0</v>
      </c>
    </row>
    <row r="77" spans="2:13" x14ac:dyDescent="0.2">
      <c r="B77" s="32" t="s">
        <v>74</v>
      </c>
      <c r="C77" s="33"/>
      <c r="D77" s="34" t="s">
        <v>75</v>
      </c>
      <c r="E77" s="29">
        <v>5631</v>
      </c>
      <c r="F77" s="30" t="s">
        <v>73</v>
      </c>
      <c r="G77" s="35">
        <f>+H77</f>
        <v>0</v>
      </c>
      <c r="H77" s="36">
        <v>0</v>
      </c>
      <c r="I77" s="36">
        <v>161476.41</v>
      </c>
      <c r="J77" s="36">
        <v>152122.4</v>
      </c>
      <c r="K77" s="36">
        <v>0</v>
      </c>
      <c r="L77" s="37">
        <f>IFERROR(K77/H77,0)</f>
        <v>0</v>
      </c>
      <c r="M77" s="38">
        <f>IFERROR(K77/I77,0)</f>
        <v>0</v>
      </c>
    </row>
    <row r="78" spans="2:13" x14ac:dyDescent="0.2">
      <c r="B78" s="32" t="s">
        <v>76</v>
      </c>
      <c r="C78" s="33"/>
      <c r="D78" s="34" t="s">
        <v>77</v>
      </c>
      <c r="E78" s="29">
        <v>5151</v>
      </c>
      <c r="F78" s="30" t="s">
        <v>24</v>
      </c>
      <c r="G78" s="35">
        <f>+H78</f>
        <v>20000</v>
      </c>
      <c r="H78" s="36">
        <v>20000</v>
      </c>
      <c r="I78" s="36">
        <v>20000</v>
      </c>
      <c r="J78" s="36">
        <v>0</v>
      </c>
      <c r="K78" s="36">
        <v>0</v>
      </c>
      <c r="L78" s="37">
        <f>IFERROR(K78/H78,0)</f>
        <v>0</v>
      </c>
      <c r="M78" s="38">
        <f>IFERROR(K78/I78,0)</f>
        <v>0</v>
      </c>
    </row>
    <row r="79" spans="2:13" x14ac:dyDescent="0.2">
      <c r="B79" s="32"/>
      <c r="C79" s="33"/>
      <c r="D79" s="34"/>
      <c r="E79" s="29">
        <v>5211</v>
      </c>
      <c r="F79" s="30" t="s">
        <v>32</v>
      </c>
      <c r="G79" s="35">
        <f>+H79</f>
        <v>40000</v>
      </c>
      <c r="H79" s="36">
        <v>40000</v>
      </c>
      <c r="I79" s="36">
        <v>36000</v>
      </c>
      <c r="J79" s="36">
        <v>0</v>
      </c>
      <c r="K79" s="36">
        <v>0</v>
      </c>
      <c r="L79" s="37">
        <f>IFERROR(K79/H79,0)</f>
        <v>0</v>
      </c>
      <c r="M79" s="38">
        <f>IFERROR(K79/I79,0)</f>
        <v>0</v>
      </c>
    </row>
    <row r="80" spans="2:13" x14ac:dyDescent="0.2">
      <c r="B80" s="32"/>
      <c r="C80" s="33"/>
      <c r="D80" s="34"/>
      <c r="E80" s="29">
        <v>5291</v>
      </c>
      <c r="F80" s="30" t="s">
        <v>78</v>
      </c>
      <c r="G80" s="35">
        <f>+H80</f>
        <v>10000</v>
      </c>
      <c r="H80" s="36">
        <v>10000</v>
      </c>
      <c r="I80" s="36">
        <v>10000</v>
      </c>
      <c r="J80" s="36">
        <v>6844</v>
      </c>
      <c r="K80" s="36">
        <v>0</v>
      </c>
      <c r="L80" s="37">
        <f>IFERROR(K80/H80,0)</f>
        <v>0</v>
      </c>
      <c r="M80" s="38">
        <f>IFERROR(K80/I80,0)</f>
        <v>0</v>
      </c>
    </row>
    <row r="81" spans="2:13" x14ac:dyDescent="0.2">
      <c r="B81" s="32"/>
      <c r="C81" s="33"/>
      <c r="D81" s="34"/>
      <c r="E81" s="29">
        <v>5661</v>
      </c>
      <c r="F81" s="30" t="s">
        <v>79</v>
      </c>
      <c r="G81" s="35">
        <f>+H81</f>
        <v>10000</v>
      </c>
      <c r="H81" s="36">
        <v>10000</v>
      </c>
      <c r="I81" s="36">
        <v>14000</v>
      </c>
      <c r="J81" s="36">
        <v>13920</v>
      </c>
      <c r="K81" s="36">
        <v>13920</v>
      </c>
      <c r="L81" s="37">
        <f>IFERROR(K81/H81,0)</f>
        <v>1.3919999999999999</v>
      </c>
      <c r="M81" s="38">
        <f>IFERROR(K81/I81,0)</f>
        <v>0.99428571428571433</v>
      </c>
    </row>
    <row r="82" spans="2:13" x14ac:dyDescent="0.2">
      <c r="B82" s="32"/>
      <c r="C82" s="33"/>
      <c r="D82" s="34"/>
      <c r="E82" s="29">
        <v>5671</v>
      </c>
      <c r="F82" s="30" t="s">
        <v>58</v>
      </c>
      <c r="G82" s="35">
        <f>+H82</f>
        <v>8000</v>
      </c>
      <c r="H82" s="36">
        <v>8000</v>
      </c>
      <c r="I82" s="36">
        <v>8000</v>
      </c>
      <c r="J82" s="36">
        <v>0</v>
      </c>
      <c r="K82" s="36">
        <v>0</v>
      </c>
      <c r="L82" s="37">
        <f>IFERROR(K82/H82,0)</f>
        <v>0</v>
      </c>
      <c r="M82" s="38">
        <f>IFERROR(K82/I82,0)</f>
        <v>0</v>
      </c>
    </row>
    <row r="83" spans="2:13" x14ac:dyDescent="0.2">
      <c r="B83" s="32" t="s">
        <v>80</v>
      </c>
      <c r="C83" s="33"/>
      <c r="D83" s="34" t="s">
        <v>81</v>
      </c>
      <c r="E83" s="29">
        <v>5111</v>
      </c>
      <c r="F83" s="30" t="s">
        <v>23</v>
      </c>
      <c r="G83" s="35">
        <f>+H83</f>
        <v>55338.19</v>
      </c>
      <c r="H83" s="36">
        <v>55338.19</v>
      </c>
      <c r="I83" s="36">
        <v>55338.19</v>
      </c>
      <c r="J83" s="36">
        <v>0</v>
      </c>
      <c r="K83" s="36">
        <v>0</v>
      </c>
      <c r="L83" s="37">
        <f>IFERROR(K83/H83,0)</f>
        <v>0</v>
      </c>
      <c r="M83" s="38">
        <f>IFERROR(K83/I83,0)</f>
        <v>0</v>
      </c>
    </row>
    <row r="84" spans="2:13" x14ac:dyDescent="0.2">
      <c r="B84" s="32"/>
      <c r="C84" s="33"/>
      <c r="D84" s="34"/>
      <c r="E84" s="29">
        <v>5131</v>
      </c>
      <c r="F84" s="30" t="s">
        <v>82</v>
      </c>
      <c r="G84" s="35">
        <f>+H84</f>
        <v>61794.31</v>
      </c>
      <c r="H84" s="36">
        <v>61794.31</v>
      </c>
      <c r="I84" s="36">
        <v>61794.31</v>
      </c>
      <c r="J84" s="36">
        <v>0</v>
      </c>
      <c r="K84" s="36">
        <v>0</v>
      </c>
      <c r="L84" s="37">
        <f>IFERROR(K84/H84,0)</f>
        <v>0</v>
      </c>
      <c r="M84" s="38">
        <f>IFERROR(K84/I84,0)</f>
        <v>0</v>
      </c>
    </row>
    <row r="85" spans="2:13" x14ac:dyDescent="0.2">
      <c r="B85" s="32"/>
      <c r="C85" s="33"/>
      <c r="D85" s="34"/>
      <c r="E85" s="29">
        <v>5151</v>
      </c>
      <c r="F85" s="30" t="s">
        <v>24</v>
      </c>
      <c r="G85" s="35">
        <f>+H85</f>
        <v>92230.32</v>
      </c>
      <c r="H85" s="36">
        <v>92230.32</v>
      </c>
      <c r="I85" s="36">
        <v>92230.32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">
      <c r="B86" s="32"/>
      <c r="C86" s="33"/>
      <c r="D86" s="34"/>
      <c r="E86" s="29">
        <v>5211</v>
      </c>
      <c r="F86" s="30" t="s">
        <v>32</v>
      </c>
      <c r="G86" s="35">
        <f>+H86</f>
        <v>73784.25</v>
      </c>
      <c r="H86" s="36">
        <v>73784.25</v>
      </c>
      <c r="I86" s="36">
        <v>73784.25</v>
      </c>
      <c r="J86" s="36">
        <v>0</v>
      </c>
      <c r="K86" s="36">
        <v>0</v>
      </c>
      <c r="L86" s="37">
        <f>IFERROR(K86/H86,0)</f>
        <v>0</v>
      </c>
      <c r="M86" s="38">
        <f>IFERROR(K86/I86,0)</f>
        <v>0</v>
      </c>
    </row>
    <row r="87" spans="2:13" x14ac:dyDescent="0.2">
      <c r="B87" s="32"/>
      <c r="C87" s="33"/>
      <c r="D87" s="34"/>
      <c r="E87" s="29">
        <v>5231</v>
      </c>
      <c r="F87" s="30" t="s">
        <v>33</v>
      </c>
      <c r="G87" s="35">
        <f>+H87</f>
        <v>55338.19</v>
      </c>
      <c r="H87" s="36">
        <v>55338.19</v>
      </c>
      <c r="I87" s="36">
        <v>55338.19</v>
      </c>
      <c r="J87" s="36">
        <v>0</v>
      </c>
      <c r="K87" s="36">
        <v>0</v>
      </c>
      <c r="L87" s="37">
        <f>IFERROR(K87/H87,0)</f>
        <v>0</v>
      </c>
      <c r="M87" s="38">
        <f>IFERROR(K87/I87,0)</f>
        <v>0</v>
      </c>
    </row>
    <row r="88" spans="2:13" x14ac:dyDescent="0.2">
      <c r="B88" s="32" t="s">
        <v>83</v>
      </c>
      <c r="C88" s="33"/>
      <c r="D88" s="34" t="s">
        <v>84</v>
      </c>
      <c r="E88" s="29">
        <v>5111</v>
      </c>
      <c r="F88" s="30" t="s">
        <v>23</v>
      </c>
      <c r="G88" s="35">
        <f>+H88</f>
        <v>10000</v>
      </c>
      <c r="H88" s="36">
        <v>10000</v>
      </c>
      <c r="I88" s="36">
        <v>36400</v>
      </c>
      <c r="J88" s="36">
        <v>36389.199999999997</v>
      </c>
      <c r="K88" s="36">
        <v>36389.199999999997</v>
      </c>
      <c r="L88" s="37">
        <f>IFERROR(K88/H88,0)</f>
        <v>3.6389199999999997</v>
      </c>
      <c r="M88" s="38">
        <f>IFERROR(K88/I88,0)</f>
        <v>0.99970329670329661</v>
      </c>
    </row>
    <row r="89" spans="2:13" x14ac:dyDescent="0.2">
      <c r="B89" s="32"/>
      <c r="C89" s="33"/>
      <c r="D89" s="34"/>
      <c r="E89" s="29">
        <v>5133</v>
      </c>
      <c r="F89" s="30" t="s">
        <v>85</v>
      </c>
      <c r="G89" s="35">
        <f>+H89</f>
        <v>10000</v>
      </c>
      <c r="H89" s="36">
        <v>10000</v>
      </c>
      <c r="I89" s="36">
        <v>10000</v>
      </c>
      <c r="J89" s="36">
        <v>0</v>
      </c>
      <c r="K89" s="36">
        <v>0</v>
      </c>
      <c r="L89" s="37">
        <f>IFERROR(K89/H89,0)</f>
        <v>0</v>
      </c>
      <c r="M89" s="38">
        <f>IFERROR(K89/I89,0)</f>
        <v>0</v>
      </c>
    </row>
    <row r="90" spans="2:13" x14ac:dyDescent="0.2">
      <c r="B90" s="32"/>
      <c r="C90" s="33"/>
      <c r="D90" s="34"/>
      <c r="E90" s="29">
        <v>5151</v>
      </c>
      <c r="F90" s="30" t="s">
        <v>24</v>
      </c>
      <c r="G90" s="35">
        <f>+H90</f>
        <v>10000</v>
      </c>
      <c r="H90" s="36">
        <v>10000</v>
      </c>
      <c r="I90" s="36">
        <v>4200</v>
      </c>
      <c r="J90" s="36">
        <v>0</v>
      </c>
      <c r="K90" s="36">
        <v>0</v>
      </c>
      <c r="L90" s="37">
        <f>IFERROR(K90/H90,0)</f>
        <v>0</v>
      </c>
      <c r="M90" s="38">
        <f>IFERROR(K90/I90,0)</f>
        <v>0</v>
      </c>
    </row>
    <row r="91" spans="2:13" x14ac:dyDescent="0.2">
      <c r="B91" s="32" t="s">
        <v>86</v>
      </c>
      <c r="C91" s="33"/>
      <c r="D91" s="34" t="s">
        <v>87</v>
      </c>
      <c r="E91" s="29">
        <v>5111</v>
      </c>
      <c r="F91" s="30" t="s">
        <v>23</v>
      </c>
      <c r="G91" s="35">
        <f>+H91</f>
        <v>10000</v>
      </c>
      <c r="H91" s="36">
        <v>10000</v>
      </c>
      <c r="I91" s="36">
        <v>1800</v>
      </c>
      <c r="J91" s="36">
        <v>0</v>
      </c>
      <c r="K91" s="36">
        <v>0</v>
      </c>
      <c r="L91" s="37">
        <f>IFERROR(K91/H91,0)</f>
        <v>0</v>
      </c>
      <c r="M91" s="38">
        <f>IFERROR(K91/I91,0)</f>
        <v>0</v>
      </c>
    </row>
    <row r="92" spans="2:13" x14ac:dyDescent="0.2">
      <c r="B92" s="32"/>
      <c r="C92" s="33"/>
      <c r="D92" s="34"/>
      <c r="E92" s="29">
        <v>5133</v>
      </c>
      <c r="F92" s="30" t="s">
        <v>85</v>
      </c>
      <c r="G92" s="35">
        <f>+H92</f>
        <v>10000</v>
      </c>
      <c r="H92" s="36">
        <v>10000</v>
      </c>
      <c r="I92" s="36">
        <v>1000</v>
      </c>
      <c r="J92" s="36">
        <v>0</v>
      </c>
      <c r="K92" s="36">
        <v>0</v>
      </c>
      <c r="L92" s="37">
        <f>IFERROR(K92/H92,0)</f>
        <v>0</v>
      </c>
      <c r="M92" s="38">
        <f>IFERROR(K92/I92,0)</f>
        <v>0</v>
      </c>
    </row>
    <row r="93" spans="2:13" x14ac:dyDescent="0.2">
      <c r="B93" s="32"/>
      <c r="C93" s="33"/>
      <c r="D93" s="34"/>
      <c r="E93" s="29">
        <v>5151</v>
      </c>
      <c r="F93" s="30" t="s">
        <v>24</v>
      </c>
      <c r="G93" s="35">
        <f>+H93</f>
        <v>20000</v>
      </c>
      <c r="H93" s="36">
        <v>20000</v>
      </c>
      <c r="I93" s="36">
        <v>648</v>
      </c>
      <c r="J93" s="36">
        <v>0</v>
      </c>
      <c r="K93" s="36">
        <v>0</v>
      </c>
      <c r="L93" s="37">
        <f>IFERROR(K93/H93,0)</f>
        <v>0</v>
      </c>
      <c r="M93" s="38">
        <f>IFERROR(K93/I93,0)</f>
        <v>0</v>
      </c>
    </row>
    <row r="94" spans="2:13" x14ac:dyDescent="0.2">
      <c r="B94" s="32"/>
      <c r="C94" s="33"/>
      <c r="D94" s="34"/>
      <c r="E94" s="29">
        <v>5211</v>
      </c>
      <c r="F94" s="30" t="s">
        <v>32</v>
      </c>
      <c r="G94" s="35">
        <f>+H94</f>
        <v>30000</v>
      </c>
      <c r="H94" s="36">
        <v>30000</v>
      </c>
      <c r="I94" s="36">
        <v>39800</v>
      </c>
      <c r="J94" s="36">
        <v>39500</v>
      </c>
      <c r="K94" s="36">
        <v>39500</v>
      </c>
      <c r="L94" s="37">
        <f>IFERROR(K94/H94,0)</f>
        <v>1.3166666666666667</v>
      </c>
      <c r="M94" s="38">
        <f>IFERROR(K94/I94,0)</f>
        <v>0.99246231155778897</v>
      </c>
    </row>
    <row r="95" spans="2:13" x14ac:dyDescent="0.2">
      <c r="B95" s="32" t="s">
        <v>88</v>
      </c>
      <c r="C95" s="33"/>
      <c r="D95" s="34" t="s">
        <v>89</v>
      </c>
      <c r="E95" s="29">
        <v>5151</v>
      </c>
      <c r="F95" s="30" t="s">
        <v>24</v>
      </c>
      <c r="G95" s="35">
        <f>+H95</f>
        <v>15000</v>
      </c>
      <c r="H95" s="36">
        <v>15000</v>
      </c>
      <c r="I95" s="36">
        <v>15000</v>
      </c>
      <c r="J95" s="36">
        <v>0</v>
      </c>
      <c r="K95" s="36">
        <v>0</v>
      </c>
      <c r="L95" s="37">
        <f>IFERROR(K95/H95,0)</f>
        <v>0</v>
      </c>
      <c r="M95" s="38">
        <f>IFERROR(K95/I95,0)</f>
        <v>0</v>
      </c>
    </row>
    <row r="96" spans="2:13" x14ac:dyDescent="0.2">
      <c r="B96" s="32"/>
      <c r="C96" s="33"/>
      <c r="D96" s="34"/>
      <c r="E96" s="29">
        <v>5651</v>
      </c>
      <c r="F96" s="30" t="s">
        <v>53</v>
      </c>
      <c r="G96" s="35">
        <f>+H96</f>
        <v>24000</v>
      </c>
      <c r="H96" s="36">
        <v>24000</v>
      </c>
      <c r="I96" s="36">
        <v>24000</v>
      </c>
      <c r="J96" s="36">
        <v>0</v>
      </c>
      <c r="K96" s="36">
        <v>0</v>
      </c>
      <c r="L96" s="37">
        <f>IFERROR(K96/H96,0)</f>
        <v>0</v>
      </c>
      <c r="M96" s="38">
        <f>IFERROR(K96/I96,0)</f>
        <v>0</v>
      </c>
    </row>
    <row r="97" spans="2:13" x14ac:dyDescent="0.2">
      <c r="B97" s="32"/>
      <c r="C97" s="33"/>
      <c r="D97" s="34"/>
      <c r="E97" s="29">
        <v>5671</v>
      </c>
      <c r="F97" s="30" t="s">
        <v>58</v>
      </c>
      <c r="G97" s="35">
        <f>+H97</f>
        <v>0</v>
      </c>
      <c r="H97" s="36">
        <v>0</v>
      </c>
      <c r="I97" s="36">
        <v>2500000</v>
      </c>
      <c r="J97" s="36">
        <v>0</v>
      </c>
      <c r="K97" s="36">
        <v>0</v>
      </c>
      <c r="L97" s="37">
        <f>IFERROR(K97/H97,0)</f>
        <v>0</v>
      </c>
      <c r="M97" s="38">
        <f>IFERROR(K97/I97,0)</f>
        <v>0</v>
      </c>
    </row>
    <row r="98" spans="2:13" x14ac:dyDescent="0.2">
      <c r="B98" s="32" t="s">
        <v>90</v>
      </c>
      <c r="C98" s="33"/>
      <c r="D98" s="34" t="s">
        <v>91</v>
      </c>
      <c r="E98" s="29">
        <v>5151</v>
      </c>
      <c r="F98" s="30" t="s">
        <v>24</v>
      </c>
      <c r="G98" s="35">
        <f>+H98</f>
        <v>15000</v>
      </c>
      <c r="H98" s="36">
        <v>15000</v>
      </c>
      <c r="I98" s="36">
        <v>15000</v>
      </c>
      <c r="J98" s="36">
        <v>0</v>
      </c>
      <c r="K98" s="36">
        <v>0</v>
      </c>
      <c r="L98" s="37">
        <f>IFERROR(K98/H98,0)</f>
        <v>0</v>
      </c>
      <c r="M98" s="38">
        <f>IFERROR(K98/I98,0)</f>
        <v>0</v>
      </c>
    </row>
    <row r="99" spans="2:13" x14ac:dyDescent="0.2">
      <c r="B99" s="32"/>
      <c r="C99" s="33"/>
      <c r="D99" s="34"/>
      <c r="E99" s="29">
        <v>5611</v>
      </c>
      <c r="F99" s="30" t="s">
        <v>92</v>
      </c>
      <c r="G99" s="35">
        <f>+H99</f>
        <v>60000</v>
      </c>
      <c r="H99" s="36">
        <v>60000</v>
      </c>
      <c r="I99" s="36">
        <v>143000</v>
      </c>
      <c r="J99" s="36">
        <v>84047</v>
      </c>
      <c r="K99" s="36">
        <v>84047</v>
      </c>
      <c r="L99" s="37">
        <f>IFERROR(K99/H99,0)</f>
        <v>1.4007833333333333</v>
      </c>
      <c r="M99" s="38">
        <f>IFERROR(K99/I99,0)</f>
        <v>0.58774125874125871</v>
      </c>
    </row>
    <row r="100" spans="2:13" x14ac:dyDescent="0.2">
      <c r="B100" s="32"/>
      <c r="C100" s="33"/>
      <c r="D100" s="34"/>
      <c r="E100" s="29">
        <v>5971</v>
      </c>
      <c r="F100" s="30" t="s">
        <v>26</v>
      </c>
      <c r="G100" s="35">
        <f>+H100</f>
        <v>15000</v>
      </c>
      <c r="H100" s="36">
        <v>15000</v>
      </c>
      <c r="I100" s="36">
        <v>15000</v>
      </c>
      <c r="J100" s="36">
        <v>0</v>
      </c>
      <c r="K100" s="36">
        <v>0</v>
      </c>
      <c r="L100" s="37">
        <f>IFERROR(K100/H100,0)</f>
        <v>0</v>
      </c>
      <c r="M100" s="38">
        <f>IFERROR(K100/I100,0)</f>
        <v>0</v>
      </c>
    </row>
    <row r="101" spans="2:13" x14ac:dyDescent="0.2">
      <c r="B101" s="32" t="s">
        <v>93</v>
      </c>
      <c r="C101" s="33"/>
      <c r="D101" s="34" t="s">
        <v>94</v>
      </c>
      <c r="E101" s="29">
        <v>5691</v>
      </c>
      <c r="F101" s="30" t="s">
        <v>59</v>
      </c>
      <c r="G101" s="35">
        <f>+H101</f>
        <v>0</v>
      </c>
      <c r="H101" s="36">
        <v>0</v>
      </c>
      <c r="I101" s="36">
        <v>0</v>
      </c>
      <c r="J101" s="36">
        <v>0</v>
      </c>
      <c r="K101" s="36">
        <v>0</v>
      </c>
      <c r="L101" s="37">
        <f>IFERROR(K101/H101,0)</f>
        <v>0</v>
      </c>
      <c r="M101" s="38">
        <f>IFERROR(K101/I101,0)</f>
        <v>0</v>
      </c>
    </row>
    <row r="102" spans="2:13" x14ac:dyDescent="0.2">
      <c r="B102" s="32" t="s">
        <v>95</v>
      </c>
      <c r="C102" s="33"/>
      <c r="D102" s="34" t="s">
        <v>96</v>
      </c>
      <c r="E102" s="29">
        <v>5151</v>
      </c>
      <c r="F102" s="30" t="s">
        <v>24</v>
      </c>
      <c r="G102" s="35">
        <f>+H102</f>
        <v>25000</v>
      </c>
      <c r="H102" s="36">
        <v>25000</v>
      </c>
      <c r="I102" s="36">
        <v>5000</v>
      </c>
      <c r="J102" s="36">
        <v>0</v>
      </c>
      <c r="K102" s="36">
        <v>0</v>
      </c>
      <c r="L102" s="37">
        <f>IFERROR(K102/H102,0)</f>
        <v>0</v>
      </c>
      <c r="M102" s="38">
        <f>IFERROR(K102/I102,0)</f>
        <v>0</v>
      </c>
    </row>
    <row r="103" spans="2:13" x14ac:dyDescent="0.2">
      <c r="B103" s="32"/>
      <c r="C103" s="33"/>
      <c r="D103" s="34"/>
      <c r="E103" s="29">
        <v>5971</v>
      </c>
      <c r="F103" s="30" t="s">
        <v>26</v>
      </c>
      <c r="G103" s="35">
        <f>+H103</f>
        <v>15000</v>
      </c>
      <c r="H103" s="36">
        <v>15000</v>
      </c>
      <c r="I103" s="36">
        <v>7000</v>
      </c>
      <c r="J103" s="36">
        <v>0</v>
      </c>
      <c r="K103" s="36">
        <v>0</v>
      </c>
      <c r="L103" s="37">
        <f>IFERROR(K103/H103,0)</f>
        <v>0</v>
      </c>
      <c r="M103" s="38">
        <f>IFERROR(K103/I103,0)</f>
        <v>0</v>
      </c>
    </row>
    <row r="104" spans="2:13" x14ac:dyDescent="0.2">
      <c r="B104" s="32" t="s">
        <v>97</v>
      </c>
      <c r="C104" s="33"/>
      <c r="D104" s="34" t="s">
        <v>98</v>
      </c>
      <c r="E104" s="29">
        <v>5111</v>
      </c>
      <c r="F104" s="30" t="s">
        <v>23</v>
      </c>
      <c r="G104" s="35">
        <f>+H104</f>
        <v>6000</v>
      </c>
      <c r="H104" s="36">
        <v>6000</v>
      </c>
      <c r="I104" s="36">
        <v>6000</v>
      </c>
      <c r="J104" s="36">
        <v>0</v>
      </c>
      <c r="K104" s="36">
        <v>0</v>
      </c>
      <c r="L104" s="37">
        <f>IFERROR(K104/H104,0)</f>
        <v>0</v>
      </c>
      <c r="M104" s="38">
        <f>IFERROR(K104/I104,0)</f>
        <v>0</v>
      </c>
    </row>
    <row r="105" spans="2:13" x14ac:dyDescent="0.2">
      <c r="B105" s="32"/>
      <c r="C105" s="33"/>
      <c r="D105" s="34"/>
      <c r="E105" s="29">
        <v>5151</v>
      </c>
      <c r="F105" s="30" t="s">
        <v>24</v>
      </c>
      <c r="G105" s="35">
        <f>+H105</f>
        <v>15000</v>
      </c>
      <c r="H105" s="36">
        <v>15000</v>
      </c>
      <c r="I105" s="36">
        <v>15000</v>
      </c>
      <c r="J105" s="36">
        <v>0</v>
      </c>
      <c r="K105" s="36">
        <v>0</v>
      </c>
      <c r="L105" s="37">
        <f>IFERROR(K105/H105,0)</f>
        <v>0</v>
      </c>
      <c r="M105" s="38">
        <f>IFERROR(K105/I105,0)</f>
        <v>0</v>
      </c>
    </row>
    <row r="106" spans="2:13" x14ac:dyDescent="0.2">
      <c r="B106" s="32"/>
      <c r="C106" s="33"/>
      <c r="D106" s="34"/>
      <c r="E106" s="29">
        <v>5191</v>
      </c>
      <c r="F106" s="30" t="s">
        <v>25</v>
      </c>
      <c r="G106" s="35">
        <f>+H106</f>
        <v>10000</v>
      </c>
      <c r="H106" s="36">
        <v>10000</v>
      </c>
      <c r="I106" s="36">
        <v>10000</v>
      </c>
      <c r="J106" s="36">
        <v>0</v>
      </c>
      <c r="K106" s="36">
        <v>0</v>
      </c>
      <c r="L106" s="37">
        <f>IFERROR(K106/H106,0)</f>
        <v>0</v>
      </c>
      <c r="M106" s="38">
        <f>IFERROR(K106/I106,0)</f>
        <v>0</v>
      </c>
    </row>
    <row r="107" spans="2:13" x14ac:dyDescent="0.2">
      <c r="B107" s="32"/>
      <c r="C107" s="33"/>
      <c r="D107" s="34"/>
      <c r="E107" s="29">
        <v>5971</v>
      </c>
      <c r="F107" s="30" t="s">
        <v>26</v>
      </c>
      <c r="G107" s="35">
        <f>+H107</f>
        <v>25000</v>
      </c>
      <c r="H107" s="36">
        <v>25000</v>
      </c>
      <c r="I107" s="36">
        <v>25000</v>
      </c>
      <c r="J107" s="36">
        <v>0</v>
      </c>
      <c r="K107" s="36">
        <v>0</v>
      </c>
      <c r="L107" s="37">
        <f>IFERROR(K107/H107,0)</f>
        <v>0</v>
      </c>
      <c r="M107" s="38">
        <f>IFERROR(K107/I107,0)</f>
        <v>0</v>
      </c>
    </row>
    <row r="108" spans="2:13" x14ac:dyDescent="0.2">
      <c r="B108" s="32" t="s">
        <v>99</v>
      </c>
      <c r="C108" s="33"/>
      <c r="D108" s="34" t="s">
        <v>100</v>
      </c>
      <c r="E108" s="29">
        <v>5111</v>
      </c>
      <c r="F108" s="30" t="s">
        <v>23</v>
      </c>
      <c r="G108" s="35">
        <f>+H108</f>
        <v>25000</v>
      </c>
      <c r="H108" s="36">
        <v>25000</v>
      </c>
      <c r="I108" s="36">
        <v>25000</v>
      </c>
      <c r="J108" s="36">
        <v>0</v>
      </c>
      <c r="K108" s="36">
        <v>0</v>
      </c>
      <c r="L108" s="37">
        <f>IFERROR(K108/H108,0)</f>
        <v>0</v>
      </c>
      <c r="M108" s="38">
        <f>IFERROR(K108/I108,0)</f>
        <v>0</v>
      </c>
    </row>
    <row r="109" spans="2:13" x14ac:dyDescent="0.2">
      <c r="B109" s="32"/>
      <c r="C109" s="33"/>
      <c r="D109" s="34"/>
      <c r="E109" s="29">
        <v>5133</v>
      </c>
      <c r="F109" s="30" t="s">
        <v>85</v>
      </c>
      <c r="G109" s="35">
        <f>+H109</f>
        <v>9223.0300000000007</v>
      </c>
      <c r="H109" s="36">
        <v>9223.0300000000007</v>
      </c>
      <c r="I109" s="36">
        <v>9223.0300000000007</v>
      </c>
      <c r="J109" s="36">
        <v>0</v>
      </c>
      <c r="K109" s="36">
        <v>0</v>
      </c>
      <c r="L109" s="37">
        <f>IFERROR(K109/H109,0)</f>
        <v>0</v>
      </c>
      <c r="M109" s="38">
        <f>IFERROR(K109/I109,0)</f>
        <v>0</v>
      </c>
    </row>
    <row r="110" spans="2:13" x14ac:dyDescent="0.2">
      <c r="B110" s="32"/>
      <c r="C110" s="33"/>
      <c r="D110" s="34"/>
      <c r="E110" s="29">
        <v>5151</v>
      </c>
      <c r="F110" s="30" t="s">
        <v>24</v>
      </c>
      <c r="G110" s="35">
        <f>+H110</f>
        <v>25000</v>
      </c>
      <c r="H110" s="36">
        <v>25000</v>
      </c>
      <c r="I110" s="36">
        <v>25000</v>
      </c>
      <c r="J110" s="36">
        <v>0</v>
      </c>
      <c r="K110" s="36">
        <v>0</v>
      </c>
      <c r="L110" s="37">
        <f>IFERROR(K110/H110,0)</f>
        <v>0</v>
      </c>
      <c r="M110" s="38">
        <f>IFERROR(K110/I110,0)</f>
        <v>0</v>
      </c>
    </row>
    <row r="111" spans="2:13" x14ac:dyDescent="0.2">
      <c r="B111" s="32"/>
      <c r="C111" s="33"/>
      <c r="D111" s="34"/>
      <c r="E111" s="29">
        <v>5152</v>
      </c>
      <c r="F111" s="30" t="s">
        <v>29</v>
      </c>
      <c r="G111" s="35">
        <f>+H111</f>
        <v>4611.51</v>
      </c>
      <c r="H111" s="36">
        <v>4611.51</v>
      </c>
      <c r="I111" s="36">
        <v>4611.51</v>
      </c>
      <c r="J111" s="36">
        <v>0</v>
      </c>
      <c r="K111" s="36">
        <v>0</v>
      </c>
      <c r="L111" s="37">
        <f>IFERROR(K111/H111,0)</f>
        <v>0</v>
      </c>
      <c r="M111" s="38">
        <f>IFERROR(K111/I111,0)</f>
        <v>0</v>
      </c>
    </row>
    <row r="112" spans="2:13" x14ac:dyDescent="0.2">
      <c r="B112" s="32"/>
      <c r="C112" s="33"/>
      <c r="D112" s="34"/>
      <c r="E112" s="29">
        <v>5191</v>
      </c>
      <c r="F112" s="30" t="s">
        <v>25</v>
      </c>
      <c r="G112" s="35">
        <f>+H112</f>
        <v>25000</v>
      </c>
      <c r="H112" s="36">
        <v>25000</v>
      </c>
      <c r="I112" s="36">
        <v>25000</v>
      </c>
      <c r="J112" s="36">
        <v>0</v>
      </c>
      <c r="K112" s="36">
        <v>0</v>
      </c>
      <c r="L112" s="37">
        <f>IFERROR(K112/H112,0)</f>
        <v>0</v>
      </c>
      <c r="M112" s="38">
        <f>IFERROR(K112/I112,0)</f>
        <v>0</v>
      </c>
    </row>
    <row r="113" spans="2:13" x14ac:dyDescent="0.2">
      <c r="B113" s="32" t="s">
        <v>101</v>
      </c>
      <c r="C113" s="33"/>
      <c r="D113" s="34" t="s">
        <v>102</v>
      </c>
      <c r="E113" s="29">
        <v>5151</v>
      </c>
      <c r="F113" s="30" t="s">
        <v>24</v>
      </c>
      <c r="G113" s="35">
        <f>+H113</f>
        <v>15000</v>
      </c>
      <c r="H113" s="36">
        <v>15000</v>
      </c>
      <c r="I113" s="36">
        <v>0</v>
      </c>
      <c r="J113" s="36">
        <v>0</v>
      </c>
      <c r="K113" s="36">
        <v>0</v>
      </c>
      <c r="L113" s="37">
        <f>IFERROR(K113/H113,0)</f>
        <v>0</v>
      </c>
      <c r="M113" s="38">
        <f>IFERROR(K113/I113,0)</f>
        <v>0</v>
      </c>
    </row>
    <row r="114" spans="2:13" x14ac:dyDescent="0.2">
      <c r="B114" s="32"/>
      <c r="C114" s="33"/>
      <c r="D114" s="34"/>
      <c r="E114" s="29">
        <v>5971</v>
      </c>
      <c r="F114" s="30" t="s">
        <v>26</v>
      </c>
      <c r="G114" s="35">
        <f>+H114</f>
        <v>10000</v>
      </c>
      <c r="H114" s="36">
        <v>10000</v>
      </c>
      <c r="I114" s="36">
        <v>0</v>
      </c>
      <c r="J114" s="36">
        <v>0</v>
      </c>
      <c r="K114" s="36">
        <v>0</v>
      </c>
      <c r="L114" s="37">
        <f>IFERROR(K114/H114,0)</f>
        <v>0</v>
      </c>
      <c r="M114" s="38">
        <f>IFERROR(K114/I114,0)</f>
        <v>0</v>
      </c>
    </row>
    <row r="115" spans="2:13" x14ac:dyDescent="0.2">
      <c r="B115" s="32" t="s">
        <v>103</v>
      </c>
      <c r="C115" s="33"/>
      <c r="D115" s="34" t="s">
        <v>104</v>
      </c>
      <c r="E115" s="29">
        <v>5111</v>
      </c>
      <c r="F115" s="30" t="s">
        <v>23</v>
      </c>
      <c r="G115" s="35">
        <f>+H115</f>
        <v>10000</v>
      </c>
      <c r="H115" s="36">
        <v>10000</v>
      </c>
      <c r="I115" s="36">
        <v>10000</v>
      </c>
      <c r="J115" s="36">
        <v>0</v>
      </c>
      <c r="K115" s="36">
        <v>0</v>
      </c>
      <c r="L115" s="37">
        <f>IFERROR(K115/H115,0)</f>
        <v>0</v>
      </c>
      <c r="M115" s="38">
        <f>IFERROR(K115/I115,0)</f>
        <v>0</v>
      </c>
    </row>
    <row r="116" spans="2:13" x14ac:dyDescent="0.2">
      <c r="B116" s="32"/>
      <c r="C116" s="33"/>
      <c r="D116" s="34"/>
      <c r="E116" s="29">
        <v>5151</v>
      </c>
      <c r="F116" s="30" t="s">
        <v>24</v>
      </c>
      <c r="G116" s="35">
        <f>+H116</f>
        <v>15000</v>
      </c>
      <c r="H116" s="36">
        <v>15000</v>
      </c>
      <c r="I116" s="36">
        <v>10000</v>
      </c>
      <c r="J116" s="36">
        <v>0</v>
      </c>
      <c r="K116" s="36">
        <v>0</v>
      </c>
      <c r="L116" s="37">
        <f>IFERROR(K116/H116,0)</f>
        <v>0</v>
      </c>
      <c r="M116" s="38">
        <f>IFERROR(K116/I116,0)</f>
        <v>0</v>
      </c>
    </row>
    <row r="117" spans="2:13" x14ac:dyDescent="0.2">
      <c r="B117" s="32" t="s">
        <v>105</v>
      </c>
      <c r="C117" s="33"/>
      <c r="D117" s="34" t="s">
        <v>106</v>
      </c>
      <c r="E117" s="29">
        <v>5311</v>
      </c>
      <c r="F117" s="30" t="s">
        <v>107</v>
      </c>
      <c r="G117" s="35">
        <f>+H117</f>
        <v>10000</v>
      </c>
      <c r="H117" s="36">
        <v>10000</v>
      </c>
      <c r="I117" s="36">
        <v>10000</v>
      </c>
      <c r="J117" s="36">
        <v>0</v>
      </c>
      <c r="K117" s="36">
        <v>0</v>
      </c>
      <c r="L117" s="37">
        <f>IFERROR(K117/H117,0)</f>
        <v>0</v>
      </c>
      <c r="M117" s="38">
        <f>IFERROR(K117/I117,0)</f>
        <v>0</v>
      </c>
    </row>
    <row r="118" spans="2:13" x14ac:dyDescent="0.2">
      <c r="B118" s="32"/>
      <c r="C118" s="33"/>
      <c r="D118" s="34"/>
      <c r="E118" s="29">
        <v>5321</v>
      </c>
      <c r="F118" s="30" t="s">
        <v>108</v>
      </c>
      <c r="G118" s="35">
        <f>+H118</f>
        <v>10000</v>
      </c>
      <c r="H118" s="36">
        <v>10000</v>
      </c>
      <c r="I118" s="36">
        <v>10000</v>
      </c>
      <c r="J118" s="36">
        <v>0</v>
      </c>
      <c r="K118" s="36">
        <v>0</v>
      </c>
      <c r="L118" s="37">
        <f>IFERROR(K118/H118,0)</f>
        <v>0</v>
      </c>
      <c r="M118" s="38">
        <f>IFERROR(K118/I118,0)</f>
        <v>0</v>
      </c>
    </row>
    <row r="119" spans="2:13" x14ac:dyDescent="0.2">
      <c r="B119" s="32"/>
      <c r="C119" s="33"/>
      <c r="D119" s="34"/>
      <c r="E119" s="29">
        <v>5971</v>
      </c>
      <c r="F119" s="30" t="s">
        <v>26</v>
      </c>
      <c r="G119" s="35">
        <f>+H119</f>
        <v>10000</v>
      </c>
      <c r="H119" s="36">
        <v>10000</v>
      </c>
      <c r="I119" s="36">
        <v>10000</v>
      </c>
      <c r="J119" s="36">
        <v>0</v>
      </c>
      <c r="K119" s="36">
        <v>0</v>
      </c>
      <c r="L119" s="37">
        <f>IFERROR(K119/H119,0)</f>
        <v>0</v>
      </c>
      <c r="M119" s="38">
        <f>IFERROR(K119/I119,0)</f>
        <v>0</v>
      </c>
    </row>
    <row r="120" spans="2:13" x14ac:dyDescent="0.2">
      <c r="B120" s="32" t="s">
        <v>109</v>
      </c>
      <c r="C120" s="33"/>
      <c r="D120" s="34" t="s">
        <v>110</v>
      </c>
      <c r="E120" s="29">
        <v>5111</v>
      </c>
      <c r="F120" s="30" t="s">
        <v>23</v>
      </c>
      <c r="G120" s="35">
        <f>+H120</f>
        <v>10000</v>
      </c>
      <c r="H120" s="36">
        <v>10000</v>
      </c>
      <c r="I120" s="36">
        <v>10000</v>
      </c>
      <c r="J120" s="36">
        <v>0</v>
      </c>
      <c r="K120" s="36">
        <v>0</v>
      </c>
      <c r="L120" s="37">
        <f>IFERROR(K120/H120,0)</f>
        <v>0</v>
      </c>
      <c r="M120" s="38">
        <f>IFERROR(K120/I120,0)</f>
        <v>0</v>
      </c>
    </row>
    <row r="121" spans="2:13" x14ac:dyDescent="0.2">
      <c r="B121" s="32"/>
      <c r="C121" s="33"/>
      <c r="D121" s="34"/>
      <c r="E121" s="29">
        <v>5151</v>
      </c>
      <c r="F121" s="30" t="s">
        <v>24</v>
      </c>
      <c r="G121" s="35">
        <f>+H121</f>
        <v>20000</v>
      </c>
      <c r="H121" s="36">
        <v>20000</v>
      </c>
      <c r="I121" s="36">
        <v>20000</v>
      </c>
      <c r="J121" s="36">
        <v>0</v>
      </c>
      <c r="K121" s="36">
        <v>0</v>
      </c>
      <c r="L121" s="37">
        <f>IFERROR(K121/H121,0)</f>
        <v>0</v>
      </c>
      <c r="M121" s="38">
        <f>IFERROR(K121/I121,0)</f>
        <v>0</v>
      </c>
    </row>
    <row r="122" spans="2:13" x14ac:dyDescent="0.2">
      <c r="B122" s="32"/>
      <c r="C122" s="33"/>
      <c r="D122" s="34"/>
      <c r="E122" s="29">
        <v>5191</v>
      </c>
      <c r="F122" s="30" t="s">
        <v>25</v>
      </c>
      <c r="G122" s="35">
        <f>+H122</f>
        <v>14400</v>
      </c>
      <c r="H122" s="36">
        <v>14400</v>
      </c>
      <c r="I122" s="36">
        <v>14400</v>
      </c>
      <c r="J122" s="36">
        <v>0</v>
      </c>
      <c r="K122" s="36">
        <v>0</v>
      </c>
      <c r="L122" s="37">
        <f>IFERROR(K122/H122,0)</f>
        <v>0</v>
      </c>
      <c r="M122" s="38">
        <f>IFERROR(K122/I122,0)</f>
        <v>0</v>
      </c>
    </row>
    <row r="123" spans="2:13" x14ac:dyDescent="0.2">
      <c r="B123" s="32"/>
      <c r="C123" s="33"/>
      <c r="D123" s="34"/>
      <c r="E123" s="29">
        <v>5621</v>
      </c>
      <c r="F123" s="30" t="s">
        <v>111</v>
      </c>
      <c r="G123" s="35">
        <f>+H123</f>
        <v>100000</v>
      </c>
      <c r="H123" s="36">
        <v>100000</v>
      </c>
      <c r="I123" s="36">
        <v>100000</v>
      </c>
      <c r="J123" s="36">
        <v>0</v>
      </c>
      <c r="K123" s="36">
        <v>0</v>
      </c>
      <c r="L123" s="37">
        <f>IFERROR(K123/H123,0)</f>
        <v>0</v>
      </c>
      <c r="M123" s="38">
        <f>IFERROR(K123/I123,0)</f>
        <v>0</v>
      </c>
    </row>
    <row r="124" spans="2:13" x14ac:dyDescent="0.2">
      <c r="B124" s="32"/>
      <c r="C124" s="33"/>
      <c r="D124" s="34"/>
      <c r="E124" s="29">
        <v>5641</v>
      </c>
      <c r="F124" s="30" t="s">
        <v>112</v>
      </c>
      <c r="G124" s="35">
        <f>+H124</f>
        <v>150000</v>
      </c>
      <c r="H124" s="36">
        <v>150000</v>
      </c>
      <c r="I124" s="36">
        <v>250000</v>
      </c>
      <c r="J124" s="36">
        <v>248600.09</v>
      </c>
      <c r="K124" s="36">
        <v>248600.09</v>
      </c>
      <c r="L124" s="37">
        <f>IFERROR(K124/H124,0)</f>
        <v>1.6573339333333332</v>
      </c>
      <c r="M124" s="38">
        <f>IFERROR(K124/I124,0)</f>
        <v>0.99440035999999998</v>
      </c>
    </row>
    <row r="125" spans="2:13" x14ac:dyDescent="0.2">
      <c r="B125" s="32"/>
      <c r="C125" s="33"/>
      <c r="D125" s="34"/>
      <c r="E125" s="29">
        <v>5671</v>
      </c>
      <c r="F125" s="30" t="s">
        <v>58</v>
      </c>
      <c r="G125" s="35">
        <f>+H125</f>
        <v>49200</v>
      </c>
      <c r="H125" s="36">
        <v>49200</v>
      </c>
      <c r="I125" s="36">
        <v>49200</v>
      </c>
      <c r="J125" s="36">
        <v>0</v>
      </c>
      <c r="K125" s="36">
        <v>0</v>
      </c>
      <c r="L125" s="37">
        <f>IFERROR(K125/H125,0)</f>
        <v>0</v>
      </c>
      <c r="M125" s="38">
        <f>IFERROR(K125/I125,0)</f>
        <v>0</v>
      </c>
    </row>
    <row r="126" spans="2:13" x14ac:dyDescent="0.2">
      <c r="B126" s="32"/>
      <c r="C126" s="33"/>
      <c r="D126" s="34"/>
      <c r="E126" s="29">
        <v>5691</v>
      </c>
      <c r="F126" s="30" t="s">
        <v>59</v>
      </c>
      <c r="G126" s="35">
        <f>+H126</f>
        <v>0</v>
      </c>
      <c r="H126" s="36">
        <v>0</v>
      </c>
      <c r="I126" s="36">
        <v>38000</v>
      </c>
      <c r="J126" s="36">
        <v>37120</v>
      </c>
      <c r="K126" s="36">
        <v>37120</v>
      </c>
      <c r="L126" s="37">
        <f>IFERROR(K126/H126,0)</f>
        <v>0</v>
      </c>
      <c r="M126" s="38">
        <f>IFERROR(K126/I126,0)</f>
        <v>0.97684210526315784</v>
      </c>
    </row>
    <row r="127" spans="2:13" x14ac:dyDescent="0.2">
      <c r="B127" s="32" t="s">
        <v>113</v>
      </c>
      <c r="C127" s="33"/>
      <c r="D127" s="34" t="s">
        <v>114</v>
      </c>
      <c r="E127" s="29">
        <v>5151</v>
      </c>
      <c r="F127" s="30" t="s">
        <v>24</v>
      </c>
      <c r="G127" s="35">
        <f>+H127</f>
        <v>15000</v>
      </c>
      <c r="H127" s="36">
        <v>15000</v>
      </c>
      <c r="I127" s="36">
        <v>5143</v>
      </c>
      <c r="J127" s="36">
        <v>0</v>
      </c>
      <c r="K127" s="36">
        <v>0</v>
      </c>
      <c r="L127" s="37">
        <f>IFERROR(K127/H127,0)</f>
        <v>0</v>
      </c>
      <c r="M127" s="38">
        <f>IFERROR(K127/I127,0)</f>
        <v>0</v>
      </c>
    </row>
    <row r="128" spans="2:13" x14ac:dyDescent="0.2">
      <c r="B128" s="32"/>
      <c r="C128" s="33"/>
      <c r="D128" s="34"/>
      <c r="E128" s="29">
        <v>5152</v>
      </c>
      <c r="F128" s="30" t="s">
        <v>29</v>
      </c>
      <c r="G128" s="35">
        <f>+H128</f>
        <v>0</v>
      </c>
      <c r="H128" s="36">
        <v>0</v>
      </c>
      <c r="I128" s="36">
        <v>9857</v>
      </c>
      <c r="J128" s="36">
        <v>0</v>
      </c>
      <c r="K128" s="36">
        <v>0</v>
      </c>
      <c r="L128" s="37">
        <f>IFERROR(K128/H128,0)</f>
        <v>0</v>
      </c>
      <c r="M128" s="38">
        <f>IFERROR(K128/I128,0)</f>
        <v>0</v>
      </c>
    </row>
    <row r="129" spans="2:13" x14ac:dyDescent="0.2">
      <c r="B129" s="32"/>
      <c r="C129" s="33"/>
      <c r="D129" s="34"/>
      <c r="E129" s="29">
        <v>5211</v>
      </c>
      <c r="F129" s="30" t="s">
        <v>32</v>
      </c>
      <c r="G129" s="35">
        <f>+H129</f>
        <v>6000</v>
      </c>
      <c r="H129" s="36">
        <v>6000</v>
      </c>
      <c r="I129" s="36">
        <v>6000</v>
      </c>
      <c r="J129" s="36">
        <v>0</v>
      </c>
      <c r="K129" s="36">
        <v>0</v>
      </c>
      <c r="L129" s="37">
        <f>IFERROR(K129/H129,0)</f>
        <v>0</v>
      </c>
      <c r="M129" s="38">
        <f>IFERROR(K129/I129,0)</f>
        <v>0</v>
      </c>
    </row>
    <row r="130" spans="2:13" x14ac:dyDescent="0.2">
      <c r="B130" s="32"/>
      <c r="C130" s="33"/>
      <c r="D130" s="34"/>
      <c r="E130" s="29">
        <v>5671</v>
      </c>
      <c r="F130" s="30" t="s">
        <v>58</v>
      </c>
      <c r="G130" s="35">
        <f>+H130</f>
        <v>49992</v>
      </c>
      <c r="H130" s="36">
        <v>49992</v>
      </c>
      <c r="I130" s="36">
        <v>49992</v>
      </c>
      <c r="J130" s="36">
        <v>0</v>
      </c>
      <c r="K130" s="36">
        <v>0</v>
      </c>
      <c r="L130" s="37">
        <f>IFERROR(K130/H130,0)</f>
        <v>0</v>
      </c>
      <c r="M130" s="38">
        <f>IFERROR(K130/I130,0)</f>
        <v>0</v>
      </c>
    </row>
    <row r="131" spans="2:13" x14ac:dyDescent="0.2">
      <c r="B131" s="32" t="s">
        <v>115</v>
      </c>
      <c r="C131" s="33"/>
      <c r="D131" s="34" t="s">
        <v>116</v>
      </c>
      <c r="E131" s="29">
        <v>5651</v>
      </c>
      <c r="F131" s="30" t="s">
        <v>53</v>
      </c>
      <c r="G131" s="35">
        <f>+H131</f>
        <v>25000</v>
      </c>
      <c r="H131" s="36">
        <v>25000</v>
      </c>
      <c r="I131" s="36">
        <v>25000</v>
      </c>
      <c r="J131" s="36">
        <v>0</v>
      </c>
      <c r="K131" s="36">
        <v>0</v>
      </c>
      <c r="L131" s="37">
        <f>IFERROR(K131/H131,0)</f>
        <v>0</v>
      </c>
      <c r="M131" s="38">
        <f>IFERROR(K131/I131,0)</f>
        <v>0</v>
      </c>
    </row>
    <row r="132" spans="2:13" x14ac:dyDescent="0.2">
      <c r="B132" s="32"/>
      <c r="C132" s="33"/>
      <c r="D132" s="34"/>
      <c r="E132" s="29">
        <v>5971</v>
      </c>
      <c r="F132" s="30" t="s">
        <v>26</v>
      </c>
      <c r="G132" s="35">
        <f>+H132</f>
        <v>4000</v>
      </c>
      <c r="H132" s="36">
        <v>4000</v>
      </c>
      <c r="I132" s="36">
        <v>4000</v>
      </c>
      <c r="J132" s="36">
        <v>0</v>
      </c>
      <c r="K132" s="36">
        <v>0</v>
      </c>
      <c r="L132" s="37">
        <f>IFERROR(K132/H132,0)</f>
        <v>0</v>
      </c>
      <c r="M132" s="38">
        <f>IFERROR(K132/I132,0)</f>
        <v>0</v>
      </c>
    </row>
    <row r="133" spans="2:13" ht="13.15" x14ac:dyDescent="0.25">
      <c r="B133" s="32"/>
      <c r="C133" s="33"/>
      <c r="D133" s="34"/>
      <c r="E133" s="39"/>
      <c r="F133" s="40"/>
      <c r="G133" s="44"/>
      <c r="H133" s="44"/>
      <c r="I133" s="44"/>
      <c r="J133" s="44"/>
      <c r="K133" s="44"/>
      <c r="L133" s="41"/>
      <c r="M133" s="42"/>
    </row>
    <row r="134" spans="2:13" ht="13.15" x14ac:dyDescent="0.25">
      <c r="B134" s="32"/>
      <c r="C134" s="33"/>
      <c r="D134" s="27"/>
      <c r="E134" s="43"/>
      <c r="F134" s="27"/>
      <c r="G134" s="27"/>
      <c r="H134" s="27"/>
      <c r="I134" s="27"/>
      <c r="J134" s="27"/>
      <c r="K134" s="27"/>
      <c r="L134" s="27"/>
      <c r="M134" s="28"/>
    </row>
    <row r="135" spans="2:13" ht="13.15" customHeight="1" x14ac:dyDescent="0.2">
      <c r="B135" s="67" t="s">
        <v>14</v>
      </c>
      <c r="C135" s="68"/>
      <c r="D135" s="68"/>
      <c r="E135" s="68"/>
      <c r="F135" s="68"/>
      <c r="G135" s="7">
        <f>SUM(G9:G132)</f>
        <v>7088273.8000000007</v>
      </c>
      <c r="H135" s="7">
        <f>SUM(H9:H132)</f>
        <v>7088273.8000000007</v>
      </c>
      <c r="I135" s="7">
        <f>SUM(I9:I132)</f>
        <v>14197089.209999999</v>
      </c>
      <c r="J135" s="7">
        <f>SUM(J9:J132)</f>
        <v>1475087.0200000003</v>
      </c>
      <c r="K135" s="7">
        <f>SUM(K9:K132)</f>
        <v>1295263.82</v>
      </c>
      <c r="L135" s="8">
        <f>IFERROR(K135/H135,0)</f>
        <v>0.18273332218064148</v>
      </c>
      <c r="M135" s="9">
        <f>IFERROR(K135/I135,0)</f>
        <v>9.1234463687644901E-2</v>
      </c>
    </row>
    <row r="136" spans="2:13" ht="4.9000000000000004" customHeight="1" x14ac:dyDescent="0.25">
      <c r="B136" s="32"/>
      <c r="C136" s="33"/>
      <c r="D136" s="27"/>
      <c r="E136" s="43"/>
      <c r="F136" s="27"/>
      <c r="G136" s="27"/>
      <c r="H136" s="27"/>
      <c r="I136" s="27"/>
      <c r="J136" s="27"/>
      <c r="K136" s="27"/>
      <c r="L136" s="27"/>
      <c r="M136" s="28"/>
    </row>
    <row r="137" spans="2:13" ht="13.15" customHeight="1" x14ac:dyDescent="0.2">
      <c r="B137" s="69" t="s">
        <v>15</v>
      </c>
      <c r="C137" s="66"/>
      <c r="D137" s="66"/>
      <c r="E137" s="21"/>
      <c r="F137" s="26"/>
      <c r="G137" s="27"/>
      <c r="H137" s="27"/>
      <c r="I137" s="27"/>
      <c r="J137" s="27"/>
      <c r="K137" s="27"/>
      <c r="L137" s="27"/>
      <c r="M137" s="28"/>
    </row>
    <row r="138" spans="2:13" ht="13.15" customHeight="1" x14ac:dyDescent="0.2">
      <c r="B138" s="25"/>
      <c r="C138" s="66" t="s">
        <v>16</v>
      </c>
      <c r="D138" s="66"/>
      <c r="E138" s="21"/>
      <c r="F138" s="26"/>
      <c r="G138" s="27"/>
      <c r="H138" s="27"/>
      <c r="I138" s="27"/>
      <c r="J138" s="27"/>
      <c r="K138" s="27"/>
      <c r="L138" s="27"/>
      <c r="M138" s="28"/>
    </row>
    <row r="139" spans="2:13" ht="6" customHeight="1" x14ac:dyDescent="0.25">
      <c r="B139" s="45"/>
      <c r="C139" s="46"/>
      <c r="D139" s="46"/>
      <c r="E139" s="39"/>
      <c r="F139" s="46"/>
      <c r="G139" s="27"/>
      <c r="H139" s="27"/>
      <c r="I139" s="27"/>
      <c r="J139" s="27"/>
      <c r="K139" s="27"/>
      <c r="L139" s="27"/>
      <c r="M139" s="28"/>
    </row>
    <row r="140" spans="2:13" x14ac:dyDescent="0.2">
      <c r="B140" s="32" t="s">
        <v>54</v>
      </c>
      <c r="C140" s="33"/>
      <c r="D140" s="27" t="s">
        <v>55</v>
      </c>
      <c r="E140" s="43">
        <v>6271</v>
      </c>
      <c r="F140" s="27" t="s">
        <v>117</v>
      </c>
      <c r="G140" s="35">
        <f>+H140</f>
        <v>50000</v>
      </c>
      <c r="H140" s="36">
        <v>50000</v>
      </c>
      <c r="I140" s="36">
        <v>50000</v>
      </c>
      <c r="J140" s="36">
        <v>0</v>
      </c>
      <c r="K140" s="36">
        <v>0</v>
      </c>
      <c r="L140" s="37">
        <f>IFERROR(K140/H140,0)</f>
        <v>0</v>
      </c>
      <c r="M140" s="38">
        <f>IFERROR(K140/I140,0)</f>
        <v>0</v>
      </c>
    </row>
    <row r="141" spans="2:13" x14ac:dyDescent="0.2">
      <c r="B141" s="32" t="s">
        <v>62</v>
      </c>
      <c r="C141" s="33"/>
      <c r="D141" s="27" t="s">
        <v>63</v>
      </c>
      <c r="E141" s="43">
        <v>6221</v>
      </c>
      <c r="F141" s="27" t="s">
        <v>118</v>
      </c>
      <c r="G141" s="35">
        <f>+H141</f>
        <v>500000</v>
      </c>
      <c r="H141" s="36">
        <v>500000</v>
      </c>
      <c r="I141" s="36">
        <v>500000</v>
      </c>
      <c r="J141" s="36">
        <v>0</v>
      </c>
      <c r="K141" s="36">
        <v>0</v>
      </c>
      <c r="L141" s="37">
        <f>IFERROR(K141/H141,0)</f>
        <v>0</v>
      </c>
      <c r="M141" s="38">
        <f>IFERROR(K141/I141,0)</f>
        <v>0</v>
      </c>
    </row>
    <row r="142" spans="2:13" x14ac:dyDescent="0.2">
      <c r="B142" s="32" t="s">
        <v>74</v>
      </c>
      <c r="C142" s="33"/>
      <c r="D142" s="27" t="s">
        <v>75</v>
      </c>
      <c r="E142" s="43">
        <v>6111</v>
      </c>
      <c r="F142" s="27" t="s">
        <v>119</v>
      </c>
      <c r="G142" s="35">
        <f>+H142</f>
        <v>2800000</v>
      </c>
      <c r="H142" s="36">
        <v>2800000</v>
      </c>
      <c r="I142" s="36">
        <v>0</v>
      </c>
      <c r="J142" s="36">
        <v>0</v>
      </c>
      <c r="K142" s="36">
        <v>0</v>
      </c>
      <c r="L142" s="37">
        <f>IFERROR(K142/H142,0)</f>
        <v>0</v>
      </c>
      <c r="M142" s="38">
        <f>IFERROR(K142/I142,0)</f>
        <v>0</v>
      </c>
    </row>
    <row r="143" spans="2:13" x14ac:dyDescent="0.2">
      <c r="B143" s="32"/>
      <c r="C143" s="33"/>
      <c r="D143" s="27"/>
      <c r="E143" s="43">
        <v>6121</v>
      </c>
      <c r="F143" s="27" t="s">
        <v>118</v>
      </c>
      <c r="G143" s="35">
        <f>+H143</f>
        <v>3369731.88</v>
      </c>
      <c r="H143" s="36">
        <v>3369731.88</v>
      </c>
      <c r="I143" s="36">
        <v>0</v>
      </c>
      <c r="J143" s="36">
        <v>0</v>
      </c>
      <c r="K143" s="36">
        <v>0</v>
      </c>
      <c r="L143" s="37">
        <f>IFERROR(K143/H143,0)</f>
        <v>0</v>
      </c>
      <c r="M143" s="38">
        <f>IFERROR(K143/I143,0)</f>
        <v>0</v>
      </c>
    </row>
    <row r="144" spans="2:13" x14ac:dyDescent="0.2">
      <c r="B144" s="32"/>
      <c r="C144" s="33"/>
      <c r="D144" s="27"/>
      <c r="E144" s="43">
        <v>6141</v>
      </c>
      <c r="F144" s="27" t="s">
        <v>120</v>
      </c>
      <c r="G144" s="35">
        <f>+H144</f>
        <v>6000000</v>
      </c>
      <c r="H144" s="36">
        <v>6000000</v>
      </c>
      <c r="I144" s="36">
        <v>0</v>
      </c>
      <c r="J144" s="36">
        <v>0</v>
      </c>
      <c r="K144" s="36">
        <v>0</v>
      </c>
      <c r="L144" s="37">
        <f>IFERROR(K144/H144,0)</f>
        <v>0</v>
      </c>
      <c r="M144" s="38">
        <f>IFERROR(K144/I144,0)</f>
        <v>0</v>
      </c>
    </row>
    <row r="145" spans="2:13" x14ac:dyDescent="0.2">
      <c r="B145" s="32"/>
      <c r="C145" s="33"/>
      <c r="D145" s="27"/>
      <c r="E145" s="43">
        <v>6311</v>
      </c>
      <c r="F145" s="27" t="s">
        <v>121</v>
      </c>
      <c r="G145" s="35">
        <f>+H145</f>
        <v>4000000</v>
      </c>
      <c r="H145" s="36">
        <v>4000000</v>
      </c>
      <c r="I145" s="36">
        <v>0</v>
      </c>
      <c r="J145" s="36">
        <v>0</v>
      </c>
      <c r="K145" s="36">
        <v>0</v>
      </c>
      <c r="L145" s="37">
        <f>IFERROR(K145/H145,0)</f>
        <v>0</v>
      </c>
      <c r="M145" s="38">
        <f>IFERROR(K145/I145,0)</f>
        <v>0</v>
      </c>
    </row>
    <row r="146" spans="2:13" x14ac:dyDescent="0.2">
      <c r="B146" s="32" t="s">
        <v>113</v>
      </c>
      <c r="C146" s="33"/>
      <c r="D146" s="27" t="s">
        <v>114</v>
      </c>
      <c r="E146" s="43">
        <v>6131</v>
      </c>
      <c r="F146" s="27" t="s">
        <v>122</v>
      </c>
      <c r="G146" s="35">
        <f>+H146</f>
        <v>120000</v>
      </c>
      <c r="H146" s="36">
        <v>120000</v>
      </c>
      <c r="I146" s="36">
        <v>120000</v>
      </c>
      <c r="J146" s="36">
        <v>0</v>
      </c>
      <c r="K146" s="36">
        <v>0</v>
      </c>
      <c r="L146" s="37">
        <f>IFERROR(K146/H146,0)</f>
        <v>0</v>
      </c>
      <c r="M146" s="38">
        <f>IFERROR(K146/I146,0)</f>
        <v>0</v>
      </c>
    </row>
    <row r="147" spans="2:13" x14ac:dyDescent="0.2">
      <c r="B147" s="32"/>
      <c r="C147" s="33"/>
      <c r="D147" s="27"/>
      <c r="E147" s="43">
        <v>6311</v>
      </c>
      <c r="F147" s="27" t="s">
        <v>121</v>
      </c>
      <c r="G147" s="35">
        <f>+H147</f>
        <v>52000</v>
      </c>
      <c r="H147" s="36">
        <v>52000</v>
      </c>
      <c r="I147" s="36">
        <v>52000</v>
      </c>
      <c r="J147" s="36">
        <v>0</v>
      </c>
      <c r="K147" s="36">
        <v>0</v>
      </c>
      <c r="L147" s="37">
        <f>IFERROR(K147/H147,0)</f>
        <v>0</v>
      </c>
      <c r="M147" s="38">
        <f>IFERROR(K147/I147,0)</f>
        <v>0</v>
      </c>
    </row>
    <row r="148" spans="2:13" x14ac:dyDescent="0.2">
      <c r="B148" s="32" t="s">
        <v>123</v>
      </c>
      <c r="C148" s="33"/>
      <c r="D148" s="27" t="s">
        <v>124</v>
      </c>
      <c r="E148" s="43">
        <v>6141</v>
      </c>
      <c r="F148" s="27" t="s">
        <v>120</v>
      </c>
      <c r="G148" s="35">
        <f>+H148</f>
        <v>10000000</v>
      </c>
      <c r="H148" s="36">
        <v>10000000</v>
      </c>
      <c r="I148" s="36">
        <v>0</v>
      </c>
      <c r="J148" s="36">
        <v>0</v>
      </c>
      <c r="K148" s="36">
        <v>0</v>
      </c>
      <c r="L148" s="37">
        <f>IFERROR(K148/H148,0)</f>
        <v>0</v>
      </c>
      <c r="M148" s="38">
        <f>IFERROR(K148/I148,0)</f>
        <v>0</v>
      </c>
    </row>
    <row r="149" spans="2:13" x14ac:dyDescent="0.2">
      <c r="B149" s="32" t="s">
        <v>125</v>
      </c>
      <c r="C149" s="33"/>
      <c r="D149" s="27" t="s">
        <v>126</v>
      </c>
      <c r="E149" s="43">
        <v>6141</v>
      </c>
      <c r="F149" s="27" t="s">
        <v>120</v>
      </c>
      <c r="G149" s="35">
        <f>+H149</f>
        <v>8523618.1199999992</v>
      </c>
      <c r="H149" s="36">
        <v>8523618.1199999992</v>
      </c>
      <c r="I149" s="36">
        <v>0</v>
      </c>
      <c r="J149" s="36">
        <v>0</v>
      </c>
      <c r="K149" s="36">
        <v>0</v>
      </c>
      <c r="L149" s="37">
        <f>IFERROR(K149/H149,0)</f>
        <v>0</v>
      </c>
      <c r="M149" s="38">
        <f>IFERROR(K149/I149,0)</f>
        <v>0</v>
      </c>
    </row>
    <row r="150" spans="2:13" x14ac:dyDescent="0.2">
      <c r="B150" s="32" t="s">
        <v>127</v>
      </c>
      <c r="C150" s="33"/>
      <c r="D150" s="27" t="s">
        <v>128</v>
      </c>
      <c r="E150" s="43">
        <v>6311</v>
      </c>
      <c r="F150" s="27" t="s">
        <v>121</v>
      </c>
      <c r="G150" s="35">
        <f>+H150</f>
        <v>0</v>
      </c>
      <c r="H150" s="36">
        <v>0</v>
      </c>
      <c r="I150" s="36">
        <v>1000000</v>
      </c>
      <c r="J150" s="36">
        <v>0</v>
      </c>
      <c r="K150" s="36">
        <v>0</v>
      </c>
      <c r="L150" s="37">
        <f>IFERROR(K150/H150,0)</f>
        <v>0</v>
      </c>
      <c r="M150" s="38">
        <f>IFERROR(K150/I150,0)</f>
        <v>0</v>
      </c>
    </row>
    <row r="151" spans="2:13" ht="22.5" x14ac:dyDescent="0.2">
      <c r="B151" s="32" t="s">
        <v>129</v>
      </c>
      <c r="C151" s="33"/>
      <c r="D151" s="27" t="s">
        <v>130</v>
      </c>
      <c r="E151" s="43">
        <v>6141</v>
      </c>
      <c r="F151" s="27" t="s">
        <v>120</v>
      </c>
      <c r="G151" s="35">
        <f>+H151</f>
        <v>0</v>
      </c>
      <c r="H151" s="36">
        <v>0</v>
      </c>
      <c r="I151" s="36">
        <v>950586.39</v>
      </c>
      <c r="J151" s="36">
        <v>915400.01</v>
      </c>
      <c r="K151" s="36">
        <v>915400.01</v>
      </c>
      <c r="L151" s="37">
        <f>IFERROR(K151/H151,0)</f>
        <v>0</v>
      </c>
      <c r="M151" s="38">
        <f>IFERROR(K151/I151,0)</f>
        <v>0.96298455314513809</v>
      </c>
    </row>
    <row r="152" spans="2:13" ht="22.5" x14ac:dyDescent="0.2">
      <c r="B152" s="32" t="s">
        <v>131</v>
      </c>
      <c r="C152" s="33"/>
      <c r="D152" s="27" t="s">
        <v>132</v>
      </c>
      <c r="E152" s="43">
        <v>6141</v>
      </c>
      <c r="F152" s="27" t="s">
        <v>120</v>
      </c>
      <c r="G152" s="35">
        <f>+H152</f>
        <v>0</v>
      </c>
      <c r="H152" s="36">
        <v>0</v>
      </c>
      <c r="I152" s="36">
        <v>368758.99</v>
      </c>
      <c r="J152" s="36">
        <v>177128.05</v>
      </c>
      <c r="K152" s="36">
        <v>177128.05</v>
      </c>
      <c r="L152" s="37">
        <f>IFERROR(K152/H152,0)</f>
        <v>0</v>
      </c>
      <c r="M152" s="38">
        <f>IFERROR(K152/I152,0)</f>
        <v>0.4803355438195554</v>
      </c>
    </row>
    <row r="153" spans="2:13" ht="22.5" x14ac:dyDescent="0.2">
      <c r="B153" s="32" t="s">
        <v>133</v>
      </c>
      <c r="C153" s="33"/>
      <c r="D153" s="27" t="s">
        <v>134</v>
      </c>
      <c r="E153" s="43">
        <v>6141</v>
      </c>
      <c r="F153" s="27" t="s">
        <v>120</v>
      </c>
      <c r="G153" s="35">
        <f>+H153</f>
        <v>0</v>
      </c>
      <c r="H153" s="36">
        <v>0</v>
      </c>
      <c r="I153" s="36">
        <v>454164.8</v>
      </c>
      <c r="J153" s="36">
        <v>286878.09000000003</v>
      </c>
      <c r="K153" s="36">
        <v>286878.09000000003</v>
      </c>
      <c r="L153" s="37">
        <f>IFERROR(K153/H153,0)</f>
        <v>0</v>
      </c>
      <c r="M153" s="38">
        <f>IFERROR(K153/I153,0)</f>
        <v>0.63166077600025372</v>
      </c>
    </row>
    <row r="154" spans="2:13" ht="22.5" x14ac:dyDescent="0.2">
      <c r="B154" s="32" t="s">
        <v>135</v>
      </c>
      <c r="C154" s="33"/>
      <c r="D154" s="27" t="s">
        <v>136</v>
      </c>
      <c r="E154" s="43">
        <v>6221</v>
      </c>
      <c r="F154" s="27" t="s">
        <v>118</v>
      </c>
      <c r="G154" s="35">
        <f>+H154</f>
        <v>0</v>
      </c>
      <c r="H154" s="36">
        <v>0</v>
      </c>
      <c r="I154" s="36">
        <v>4345110.1100000003</v>
      </c>
      <c r="J154" s="36">
        <v>4302821.12</v>
      </c>
      <c r="K154" s="36">
        <v>4302821.12</v>
      </c>
      <c r="L154" s="37">
        <f>IFERROR(K154/H154,0)</f>
        <v>0</v>
      </c>
      <c r="M154" s="38">
        <f>IFERROR(K154/I154,0)</f>
        <v>0.99026745262388749</v>
      </c>
    </row>
    <row r="155" spans="2:13" ht="22.5" x14ac:dyDescent="0.2">
      <c r="B155" s="32" t="s">
        <v>137</v>
      </c>
      <c r="C155" s="33"/>
      <c r="D155" s="27" t="s">
        <v>138</v>
      </c>
      <c r="E155" s="43">
        <v>6141</v>
      </c>
      <c r="F155" s="27" t="s">
        <v>120</v>
      </c>
      <c r="G155" s="35">
        <f>+H155</f>
        <v>0</v>
      </c>
      <c r="H155" s="36">
        <v>0</v>
      </c>
      <c r="I155" s="36">
        <v>2552440.65</v>
      </c>
      <c r="J155" s="36">
        <v>0</v>
      </c>
      <c r="K155" s="36">
        <v>0</v>
      </c>
      <c r="L155" s="37">
        <f>IFERROR(K155/H155,0)</f>
        <v>0</v>
      </c>
      <c r="M155" s="38">
        <f>IFERROR(K155/I155,0)</f>
        <v>0</v>
      </c>
    </row>
    <row r="156" spans="2:13" x14ac:dyDescent="0.2">
      <c r="B156" s="32" t="s">
        <v>139</v>
      </c>
      <c r="C156" s="33"/>
      <c r="D156" s="27" t="s">
        <v>140</v>
      </c>
      <c r="E156" s="43">
        <v>6111</v>
      </c>
      <c r="F156" s="27" t="s">
        <v>119</v>
      </c>
      <c r="G156" s="35">
        <f>+H156</f>
        <v>0</v>
      </c>
      <c r="H156" s="36">
        <v>0</v>
      </c>
      <c r="I156" s="36">
        <v>600000</v>
      </c>
      <c r="J156" s="36">
        <v>0</v>
      </c>
      <c r="K156" s="36">
        <v>0</v>
      </c>
      <c r="L156" s="37">
        <f>IFERROR(K156/H156,0)</f>
        <v>0</v>
      </c>
      <c r="M156" s="38">
        <f>IFERROR(K156/I156,0)</f>
        <v>0</v>
      </c>
    </row>
    <row r="157" spans="2:13" ht="22.5" x14ac:dyDescent="0.2">
      <c r="B157" s="32" t="s">
        <v>141</v>
      </c>
      <c r="C157" s="33"/>
      <c r="D157" s="27" t="s">
        <v>142</v>
      </c>
      <c r="E157" s="43">
        <v>6141</v>
      </c>
      <c r="F157" s="27" t="s">
        <v>120</v>
      </c>
      <c r="G157" s="35">
        <f>+H157</f>
        <v>0</v>
      </c>
      <c r="H157" s="36">
        <v>0</v>
      </c>
      <c r="I157" s="36">
        <v>10360406.67</v>
      </c>
      <c r="J157" s="36">
        <v>0</v>
      </c>
      <c r="K157" s="36">
        <v>0</v>
      </c>
      <c r="L157" s="37">
        <f>IFERROR(K157/H157,0)</f>
        <v>0</v>
      </c>
      <c r="M157" s="38">
        <f>IFERROR(K157/I157,0)</f>
        <v>0</v>
      </c>
    </row>
    <row r="158" spans="2:13" ht="22.5" x14ac:dyDescent="0.2">
      <c r="B158" s="32" t="s">
        <v>143</v>
      </c>
      <c r="C158" s="33"/>
      <c r="D158" s="27" t="s">
        <v>144</v>
      </c>
      <c r="E158" s="43">
        <v>6141</v>
      </c>
      <c r="F158" s="27" t="s">
        <v>120</v>
      </c>
      <c r="G158" s="35">
        <f>+H158</f>
        <v>0</v>
      </c>
      <c r="H158" s="36">
        <v>0</v>
      </c>
      <c r="I158" s="36">
        <v>5017089.05</v>
      </c>
      <c r="J158" s="36">
        <v>0</v>
      </c>
      <c r="K158" s="36">
        <v>0</v>
      </c>
      <c r="L158" s="37">
        <f>IFERROR(K158/H158,0)</f>
        <v>0</v>
      </c>
      <c r="M158" s="38">
        <f>IFERROR(K158/I158,0)</f>
        <v>0</v>
      </c>
    </row>
    <row r="159" spans="2:13" x14ac:dyDescent="0.2">
      <c r="B159" s="32" t="s">
        <v>145</v>
      </c>
      <c r="C159" s="33"/>
      <c r="D159" s="27" t="s">
        <v>146</v>
      </c>
      <c r="E159" s="43">
        <v>6141</v>
      </c>
      <c r="F159" s="27" t="s">
        <v>120</v>
      </c>
      <c r="G159" s="35">
        <f>+H159</f>
        <v>0</v>
      </c>
      <c r="H159" s="36">
        <v>0</v>
      </c>
      <c r="I159" s="36">
        <v>2000000</v>
      </c>
      <c r="J159" s="36">
        <v>0</v>
      </c>
      <c r="K159" s="36">
        <v>0</v>
      </c>
      <c r="L159" s="37">
        <f>IFERROR(K159/H159,0)</f>
        <v>0</v>
      </c>
      <c r="M159" s="38">
        <f>IFERROR(K159/I159,0)</f>
        <v>0</v>
      </c>
    </row>
    <row r="160" spans="2:13" x14ac:dyDescent="0.2">
      <c r="B160" s="32" t="s">
        <v>147</v>
      </c>
      <c r="C160" s="33"/>
      <c r="D160" s="27" t="s">
        <v>148</v>
      </c>
      <c r="E160" s="43">
        <v>6111</v>
      </c>
      <c r="F160" s="27" t="s">
        <v>119</v>
      </c>
      <c r="G160" s="35">
        <f>+H160</f>
        <v>0</v>
      </c>
      <c r="H160" s="36">
        <v>0</v>
      </c>
      <c r="I160" s="36">
        <v>1452500</v>
      </c>
      <c r="J160" s="36">
        <v>0</v>
      </c>
      <c r="K160" s="36">
        <v>0</v>
      </c>
      <c r="L160" s="37">
        <f>IFERROR(K160/H160,0)</f>
        <v>0</v>
      </c>
      <c r="M160" s="38">
        <f>IFERROR(K160/I160,0)</f>
        <v>0</v>
      </c>
    </row>
    <row r="161" spans="2:13" x14ac:dyDescent="0.2">
      <c r="B161" s="32" t="s">
        <v>149</v>
      </c>
      <c r="C161" s="33"/>
      <c r="D161" s="27" t="s">
        <v>150</v>
      </c>
      <c r="E161" s="43">
        <v>6121</v>
      </c>
      <c r="F161" s="27" t="s">
        <v>118</v>
      </c>
      <c r="G161" s="35">
        <f>+H161</f>
        <v>0</v>
      </c>
      <c r="H161" s="36">
        <v>0</v>
      </c>
      <c r="I161" s="36">
        <v>1375000</v>
      </c>
      <c r="J161" s="36">
        <v>0</v>
      </c>
      <c r="K161" s="36">
        <v>0</v>
      </c>
      <c r="L161" s="37">
        <f>IFERROR(K161/H161,0)</f>
        <v>0</v>
      </c>
      <c r="M161" s="38">
        <f>IFERROR(K161/I161,0)</f>
        <v>0</v>
      </c>
    </row>
    <row r="162" spans="2:13" ht="22.5" x14ac:dyDescent="0.2">
      <c r="B162" s="32" t="s">
        <v>151</v>
      </c>
      <c r="C162" s="33"/>
      <c r="D162" s="27" t="s">
        <v>152</v>
      </c>
      <c r="E162" s="43">
        <v>6111</v>
      </c>
      <c r="F162" s="27" t="s">
        <v>119</v>
      </c>
      <c r="G162" s="35">
        <f>+H162</f>
        <v>0</v>
      </c>
      <c r="H162" s="36">
        <v>0</v>
      </c>
      <c r="I162" s="36">
        <v>150000</v>
      </c>
      <c r="J162" s="36">
        <v>0</v>
      </c>
      <c r="K162" s="36">
        <v>0</v>
      </c>
      <c r="L162" s="37">
        <f>IFERROR(K162/H162,0)</f>
        <v>0</v>
      </c>
      <c r="M162" s="38">
        <f>IFERROR(K162/I162,0)</f>
        <v>0</v>
      </c>
    </row>
    <row r="163" spans="2:13" x14ac:dyDescent="0.2">
      <c r="B163" s="32" t="s">
        <v>153</v>
      </c>
      <c r="C163" s="33"/>
      <c r="D163" s="27" t="s">
        <v>154</v>
      </c>
      <c r="E163" s="43">
        <v>6311</v>
      </c>
      <c r="F163" s="27" t="s">
        <v>121</v>
      </c>
      <c r="G163" s="35">
        <f>+H163</f>
        <v>0</v>
      </c>
      <c r="H163" s="36">
        <v>0</v>
      </c>
      <c r="I163" s="36">
        <v>1000000</v>
      </c>
      <c r="J163" s="36">
        <v>0</v>
      </c>
      <c r="K163" s="36">
        <v>0</v>
      </c>
      <c r="L163" s="37">
        <f>IFERROR(K163/H163,0)</f>
        <v>0</v>
      </c>
      <c r="M163" s="38">
        <f>IFERROR(K163/I163,0)</f>
        <v>0</v>
      </c>
    </row>
    <row r="164" spans="2:13" ht="22.5" x14ac:dyDescent="0.2">
      <c r="B164" s="32" t="s">
        <v>155</v>
      </c>
      <c r="C164" s="33"/>
      <c r="D164" s="27" t="s">
        <v>156</v>
      </c>
      <c r="E164" s="43">
        <v>6141</v>
      </c>
      <c r="F164" s="27" t="s">
        <v>120</v>
      </c>
      <c r="G164" s="35">
        <f>+H164</f>
        <v>0</v>
      </c>
      <c r="H164" s="36">
        <v>0</v>
      </c>
      <c r="I164" s="36">
        <v>2607468.13</v>
      </c>
      <c r="J164" s="36">
        <v>0</v>
      </c>
      <c r="K164" s="36">
        <v>0</v>
      </c>
      <c r="L164" s="37">
        <f>IFERROR(K164/H164,0)</f>
        <v>0</v>
      </c>
      <c r="M164" s="38">
        <f>IFERROR(K164/I164,0)</f>
        <v>0</v>
      </c>
    </row>
    <row r="165" spans="2:13" ht="22.5" x14ac:dyDescent="0.2">
      <c r="B165" s="32" t="s">
        <v>157</v>
      </c>
      <c r="C165" s="33"/>
      <c r="D165" s="27" t="s">
        <v>158</v>
      </c>
      <c r="E165" s="43">
        <v>6141</v>
      </c>
      <c r="F165" s="27" t="s">
        <v>120</v>
      </c>
      <c r="G165" s="35">
        <f>+H165</f>
        <v>0</v>
      </c>
      <c r="H165" s="36">
        <v>0</v>
      </c>
      <c r="I165" s="36">
        <v>3162464.13</v>
      </c>
      <c r="J165" s="36">
        <v>0</v>
      </c>
      <c r="K165" s="36">
        <v>0</v>
      </c>
      <c r="L165" s="37">
        <f>IFERROR(K165/H165,0)</f>
        <v>0</v>
      </c>
      <c r="M165" s="38">
        <f>IFERROR(K165/I165,0)</f>
        <v>0</v>
      </c>
    </row>
    <row r="166" spans="2:13" x14ac:dyDescent="0.2">
      <c r="B166" s="32" t="s">
        <v>159</v>
      </c>
      <c r="C166" s="33"/>
      <c r="D166" s="27" t="s">
        <v>160</v>
      </c>
      <c r="E166" s="43">
        <v>6141</v>
      </c>
      <c r="F166" s="27" t="s">
        <v>120</v>
      </c>
      <c r="G166" s="35">
        <f>+H166</f>
        <v>0</v>
      </c>
      <c r="H166" s="36">
        <v>0</v>
      </c>
      <c r="I166" s="36">
        <v>99802.02</v>
      </c>
      <c r="J166" s="36">
        <v>0</v>
      </c>
      <c r="K166" s="36">
        <v>0</v>
      </c>
      <c r="L166" s="37">
        <f>IFERROR(K166/H166,0)</f>
        <v>0</v>
      </c>
      <c r="M166" s="38">
        <f>IFERROR(K166/I166,0)</f>
        <v>0</v>
      </c>
    </row>
    <row r="167" spans="2:13" x14ac:dyDescent="0.2">
      <c r="B167" s="32" t="s">
        <v>161</v>
      </c>
      <c r="C167" s="33"/>
      <c r="D167" s="27" t="s">
        <v>162</v>
      </c>
      <c r="E167" s="43">
        <v>6141</v>
      </c>
      <c r="F167" s="27" t="s">
        <v>120</v>
      </c>
      <c r="G167" s="35">
        <f>+H167</f>
        <v>0</v>
      </c>
      <c r="H167" s="36">
        <v>0</v>
      </c>
      <c r="I167" s="36">
        <v>2000000</v>
      </c>
      <c r="J167" s="36">
        <v>0</v>
      </c>
      <c r="K167" s="36">
        <v>0</v>
      </c>
      <c r="L167" s="37">
        <f>IFERROR(K167/H167,0)</f>
        <v>0</v>
      </c>
      <c r="M167" s="38">
        <f>IFERROR(K167/I167,0)</f>
        <v>0</v>
      </c>
    </row>
    <row r="168" spans="2:13" x14ac:dyDescent="0.2">
      <c r="B168" s="32" t="s">
        <v>163</v>
      </c>
      <c r="C168" s="33"/>
      <c r="D168" s="27" t="s">
        <v>164</v>
      </c>
      <c r="E168" s="43">
        <v>6121</v>
      </c>
      <c r="F168" s="27" t="s">
        <v>118</v>
      </c>
      <c r="G168" s="35">
        <f>+H168</f>
        <v>0</v>
      </c>
      <c r="H168" s="36">
        <v>0</v>
      </c>
      <c r="I168" s="36">
        <v>1844456.35</v>
      </c>
      <c r="J168" s="36">
        <v>0</v>
      </c>
      <c r="K168" s="36">
        <v>0</v>
      </c>
      <c r="L168" s="37">
        <f>IFERROR(K168/H168,0)</f>
        <v>0</v>
      </c>
      <c r="M168" s="38">
        <f>IFERROR(K168/I168,0)</f>
        <v>0</v>
      </c>
    </row>
    <row r="169" spans="2:13" ht="22.5" x14ac:dyDescent="0.2">
      <c r="B169" s="32" t="s">
        <v>165</v>
      </c>
      <c r="C169" s="33"/>
      <c r="D169" s="27" t="s">
        <v>166</v>
      </c>
      <c r="E169" s="43">
        <v>6141</v>
      </c>
      <c r="F169" s="27" t="s">
        <v>120</v>
      </c>
      <c r="G169" s="35">
        <f>+H169</f>
        <v>0</v>
      </c>
      <c r="H169" s="36">
        <v>0</v>
      </c>
      <c r="I169" s="36">
        <v>4299000</v>
      </c>
      <c r="J169" s="36">
        <v>1495475.08</v>
      </c>
      <c r="K169" s="36">
        <v>1495475.08</v>
      </c>
      <c r="L169" s="37">
        <f>IFERROR(K169/H169,0)</f>
        <v>0</v>
      </c>
      <c r="M169" s="38">
        <f>IFERROR(K169/I169,0)</f>
        <v>0.34786580134915096</v>
      </c>
    </row>
    <row r="170" spans="2:13" ht="22.5" x14ac:dyDescent="0.2">
      <c r="B170" s="32" t="s">
        <v>167</v>
      </c>
      <c r="C170" s="33"/>
      <c r="D170" s="27" t="s">
        <v>168</v>
      </c>
      <c r="E170" s="43">
        <v>6141</v>
      </c>
      <c r="F170" s="27" t="s">
        <v>120</v>
      </c>
      <c r="G170" s="35">
        <f>+H170</f>
        <v>0</v>
      </c>
      <c r="H170" s="36">
        <v>0</v>
      </c>
      <c r="I170" s="36">
        <v>2299815.63</v>
      </c>
      <c r="J170" s="36">
        <v>216061.68</v>
      </c>
      <c r="K170" s="36">
        <v>216061.68</v>
      </c>
      <c r="L170" s="37">
        <f>IFERROR(K170/H170,0)</f>
        <v>0</v>
      </c>
      <c r="M170" s="38">
        <f>IFERROR(K170/I170,0)</f>
        <v>9.3947391774183223E-2</v>
      </c>
    </row>
    <row r="171" spans="2:13" ht="22.5" x14ac:dyDescent="0.2">
      <c r="B171" s="32" t="s">
        <v>169</v>
      </c>
      <c r="C171" s="33"/>
      <c r="D171" s="27" t="s">
        <v>170</v>
      </c>
      <c r="E171" s="43">
        <v>6141</v>
      </c>
      <c r="F171" s="27" t="s">
        <v>120</v>
      </c>
      <c r="G171" s="35">
        <f>+H171</f>
        <v>0</v>
      </c>
      <c r="H171" s="36">
        <v>0</v>
      </c>
      <c r="I171" s="36">
        <v>1500000</v>
      </c>
      <c r="J171" s="36">
        <v>0</v>
      </c>
      <c r="K171" s="36">
        <v>0</v>
      </c>
      <c r="L171" s="37">
        <f>IFERROR(K171/H171,0)</f>
        <v>0</v>
      </c>
      <c r="M171" s="38">
        <f>IFERROR(K171/I171,0)</f>
        <v>0</v>
      </c>
    </row>
    <row r="172" spans="2:13" ht="22.5" x14ac:dyDescent="0.2">
      <c r="B172" s="32" t="s">
        <v>171</v>
      </c>
      <c r="C172" s="33"/>
      <c r="D172" s="27" t="s">
        <v>168</v>
      </c>
      <c r="E172" s="43">
        <v>6141</v>
      </c>
      <c r="F172" s="27" t="s">
        <v>120</v>
      </c>
      <c r="G172" s="35">
        <f>+H172</f>
        <v>0</v>
      </c>
      <c r="H172" s="36">
        <v>0</v>
      </c>
      <c r="I172" s="36">
        <v>3523731.86</v>
      </c>
      <c r="J172" s="36">
        <v>0</v>
      </c>
      <c r="K172" s="36">
        <v>0</v>
      </c>
      <c r="L172" s="37">
        <f>IFERROR(K172/H172,0)</f>
        <v>0</v>
      </c>
      <c r="M172" s="38">
        <f>IFERROR(K172/I172,0)</f>
        <v>0</v>
      </c>
    </row>
    <row r="173" spans="2:13" ht="22.5" x14ac:dyDescent="0.2">
      <c r="B173" s="32" t="s">
        <v>172</v>
      </c>
      <c r="C173" s="33"/>
      <c r="D173" s="27" t="s">
        <v>168</v>
      </c>
      <c r="E173" s="43">
        <v>6141</v>
      </c>
      <c r="F173" s="27" t="s">
        <v>120</v>
      </c>
      <c r="G173" s="35">
        <f>+H173</f>
        <v>0</v>
      </c>
      <c r="H173" s="36">
        <v>0</v>
      </c>
      <c r="I173" s="36">
        <v>3766477.08</v>
      </c>
      <c r="J173" s="36">
        <v>0</v>
      </c>
      <c r="K173" s="36">
        <v>0</v>
      </c>
      <c r="L173" s="37">
        <f>IFERROR(K173/H173,0)</f>
        <v>0</v>
      </c>
      <c r="M173" s="38">
        <f>IFERROR(K173/I173,0)</f>
        <v>0</v>
      </c>
    </row>
    <row r="174" spans="2:13" ht="22.5" x14ac:dyDescent="0.2">
      <c r="B174" s="32" t="s">
        <v>173</v>
      </c>
      <c r="C174" s="33"/>
      <c r="D174" s="27" t="s">
        <v>174</v>
      </c>
      <c r="E174" s="43">
        <v>6141</v>
      </c>
      <c r="F174" s="27" t="s">
        <v>120</v>
      </c>
      <c r="G174" s="35">
        <f>+H174</f>
        <v>0</v>
      </c>
      <c r="H174" s="36">
        <v>0</v>
      </c>
      <c r="I174" s="36">
        <v>1200000</v>
      </c>
      <c r="J174" s="36">
        <v>0</v>
      </c>
      <c r="K174" s="36">
        <v>0</v>
      </c>
      <c r="L174" s="37">
        <f>IFERROR(K174/H174,0)</f>
        <v>0</v>
      </c>
      <c r="M174" s="38">
        <f>IFERROR(K174/I174,0)</f>
        <v>0</v>
      </c>
    </row>
    <row r="175" spans="2:13" ht="22.5" x14ac:dyDescent="0.2">
      <c r="B175" s="32" t="s">
        <v>175</v>
      </c>
      <c r="C175" s="33"/>
      <c r="D175" s="27" t="s">
        <v>176</v>
      </c>
      <c r="E175" s="43">
        <v>6141</v>
      </c>
      <c r="F175" s="27" t="s">
        <v>120</v>
      </c>
      <c r="G175" s="35">
        <f>+H175</f>
        <v>0</v>
      </c>
      <c r="H175" s="36">
        <v>0</v>
      </c>
      <c r="I175" s="36">
        <v>1563350.83</v>
      </c>
      <c r="J175" s="36">
        <v>0</v>
      </c>
      <c r="K175" s="36">
        <v>0</v>
      </c>
      <c r="L175" s="37">
        <f>IFERROR(K175/H175,0)</f>
        <v>0</v>
      </c>
      <c r="M175" s="38">
        <f>IFERROR(K175/I175,0)</f>
        <v>0</v>
      </c>
    </row>
    <row r="176" spans="2:13" ht="22.5" x14ac:dyDescent="0.2">
      <c r="B176" s="32" t="s">
        <v>177</v>
      </c>
      <c r="C176" s="33"/>
      <c r="D176" s="27" t="s">
        <v>178</v>
      </c>
      <c r="E176" s="43">
        <v>6141</v>
      </c>
      <c r="F176" s="27" t="s">
        <v>120</v>
      </c>
      <c r="G176" s="35">
        <f>+H176</f>
        <v>0</v>
      </c>
      <c r="H176" s="36">
        <v>0</v>
      </c>
      <c r="I176" s="36">
        <v>1356558.39</v>
      </c>
      <c r="J176" s="36">
        <v>0</v>
      </c>
      <c r="K176" s="36">
        <v>0</v>
      </c>
      <c r="L176" s="37">
        <f>IFERROR(K176/H176,0)</f>
        <v>0</v>
      </c>
      <c r="M176" s="38">
        <f>IFERROR(K176/I176,0)</f>
        <v>0</v>
      </c>
    </row>
    <row r="177" spans="2:13" ht="22.5" x14ac:dyDescent="0.2">
      <c r="B177" s="32" t="s">
        <v>179</v>
      </c>
      <c r="C177" s="33"/>
      <c r="D177" s="27" t="s">
        <v>180</v>
      </c>
      <c r="E177" s="43">
        <v>6141</v>
      </c>
      <c r="F177" s="27" t="s">
        <v>120</v>
      </c>
      <c r="G177" s="35">
        <f>+H177</f>
        <v>0</v>
      </c>
      <c r="H177" s="36">
        <v>0</v>
      </c>
      <c r="I177" s="36">
        <v>717351.05</v>
      </c>
      <c r="J177" s="36">
        <v>0</v>
      </c>
      <c r="K177" s="36">
        <v>0</v>
      </c>
      <c r="L177" s="37">
        <f>IFERROR(K177/H177,0)</f>
        <v>0</v>
      </c>
      <c r="M177" s="38">
        <f>IFERROR(K177/I177,0)</f>
        <v>0</v>
      </c>
    </row>
    <row r="178" spans="2:13" ht="22.5" x14ac:dyDescent="0.2">
      <c r="B178" s="32" t="s">
        <v>181</v>
      </c>
      <c r="C178" s="33"/>
      <c r="D178" s="27" t="s">
        <v>182</v>
      </c>
      <c r="E178" s="43">
        <v>6221</v>
      </c>
      <c r="F178" s="27" t="s">
        <v>118</v>
      </c>
      <c r="G178" s="35">
        <f>+H178</f>
        <v>0</v>
      </c>
      <c r="H178" s="36">
        <v>0</v>
      </c>
      <c r="I178" s="36">
        <v>626860.16</v>
      </c>
      <c r="J178" s="36">
        <v>578952.24</v>
      </c>
      <c r="K178" s="36">
        <v>578952.24</v>
      </c>
      <c r="L178" s="37">
        <f>IFERROR(K178/H178,0)</f>
        <v>0</v>
      </c>
      <c r="M178" s="38">
        <f>IFERROR(K178/I178,0)</f>
        <v>0.92357478899281131</v>
      </c>
    </row>
    <row r="179" spans="2:13" x14ac:dyDescent="0.2">
      <c r="B179" s="32" t="s">
        <v>183</v>
      </c>
      <c r="C179" s="33"/>
      <c r="D179" s="27" t="s">
        <v>184</v>
      </c>
      <c r="E179" s="43">
        <v>6111</v>
      </c>
      <c r="F179" s="27" t="s">
        <v>119</v>
      </c>
      <c r="G179" s="35">
        <f>+H179</f>
        <v>0</v>
      </c>
      <c r="H179" s="36">
        <v>0</v>
      </c>
      <c r="I179" s="36">
        <v>1423960.83</v>
      </c>
      <c r="J179" s="36">
        <v>1269923.69</v>
      </c>
      <c r="K179" s="36">
        <v>1269923.69</v>
      </c>
      <c r="L179" s="37">
        <f>IFERROR(K179/H179,0)</f>
        <v>0</v>
      </c>
      <c r="M179" s="38">
        <f>IFERROR(K179/I179,0)</f>
        <v>0.89182487554801626</v>
      </c>
    </row>
    <row r="180" spans="2:13" x14ac:dyDescent="0.2">
      <c r="B180" s="32" t="s">
        <v>185</v>
      </c>
      <c r="C180" s="33"/>
      <c r="D180" s="27" t="s">
        <v>186</v>
      </c>
      <c r="E180" s="43">
        <v>6111</v>
      </c>
      <c r="F180" s="27" t="s">
        <v>119</v>
      </c>
      <c r="G180" s="35">
        <f>+H180</f>
        <v>0</v>
      </c>
      <c r="H180" s="36">
        <v>0</v>
      </c>
      <c r="I180" s="36">
        <v>2550000</v>
      </c>
      <c r="J180" s="36">
        <v>0</v>
      </c>
      <c r="K180" s="36">
        <v>0</v>
      </c>
      <c r="L180" s="37">
        <f>IFERROR(K180/H180,0)</f>
        <v>0</v>
      </c>
      <c r="M180" s="38">
        <f>IFERROR(K180/I180,0)</f>
        <v>0</v>
      </c>
    </row>
    <row r="181" spans="2:13" ht="13.15" x14ac:dyDescent="0.25">
      <c r="B181" s="32"/>
      <c r="C181" s="33"/>
      <c r="D181" s="27"/>
      <c r="E181" s="43"/>
      <c r="F181" s="27"/>
      <c r="G181" s="44"/>
      <c r="H181" s="44"/>
      <c r="I181" s="44"/>
      <c r="J181" s="44"/>
      <c r="K181" s="44"/>
      <c r="L181" s="41"/>
      <c r="M181" s="42"/>
    </row>
    <row r="182" spans="2:13" ht="13.15" x14ac:dyDescent="0.25">
      <c r="B182" s="47"/>
      <c r="C182" s="48"/>
      <c r="D182" s="49"/>
      <c r="E182" s="50"/>
      <c r="F182" s="49"/>
      <c r="G182" s="49"/>
      <c r="H182" s="49"/>
      <c r="I182" s="49"/>
      <c r="J182" s="49"/>
      <c r="K182" s="49"/>
      <c r="L182" s="49"/>
      <c r="M182" s="51"/>
    </row>
    <row r="183" spans="2:13" x14ac:dyDescent="0.2">
      <c r="B183" s="67" t="s">
        <v>17</v>
      </c>
      <c r="C183" s="68"/>
      <c r="D183" s="68"/>
      <c r="E183" s="68"/>
      <c r="F183" s="68"/>
      <c r="G183" s="7">
        <f>SUM(G140:G180)</f>
        <v>35415350</v>
      </c>
      <c r="H183" s="7">
        <f>SUM(H140:H180)</f>
        <v>35415350</v>
      </c>
      <c r="I183" s="7">
        <f>SUM(I140:I180)</f>
        <v>66889353.119999997</v>
      </c>
      <c r="J183" s="7">
        <f>SUM(J140:J180)</f>
        <v>9242639.9600000009</v>
      </c>
      <c r="K183" s="7">
        <f>SUM(K140:K180)</f>
        <v>9242639.9600000009</v>
      </c>
      <c r="L183" s="8">
        <f>IFERROR(K183/H183,0)</f>
        <v>0.26097835994844049</v>
      </c>
      <c r="M183" s="9">
        <f>IFERROR(K183/I183,0)</f>
        <v>0.13817804372272274</v>
      </c>
    </row>
    <row r="184" spans="2:13" ht="13.15" x14ac:dyDescent="0.25">
      <c r="B184" s="4"/>
      <c r="C184" s="5"/>
      <c r="D184" s="2"/>
      <c r="E184" s="6"/>
      <c r="F184" s="2"/>
      <c r="G184" s="2"/>
      <c r="H184" s="2"/>
      <c r="I184" s="2"/>
      <c r="J184" s="2"/>
      <c r="K184" s="2"/>
      <c r="L184" s="2"/>
      <c r="M184" s="3"/>
    </row>
    <row r="185" spans="2:13" x14ac:dyDescent="0.2">
      <c r="B185" s="52" t="s">
        <v>18</v>
      </c>
      <c r="C185" s="53"/>
      <c r="D185" s="53"/>
      <c r="E185" s="53"/>
      <c r="F185" s="53"/>
      <c r="G185" s="10">
        <f>+G135+G183</f>
        <v>42503623.799999997</v>
      </c>
      <c r="H185" s="10">
        <f>+H135+H183</f>
        <v>42503623.799999997</v>
      </c>
      <c r="I185" s="10">
        <f>+I135+I183</f>
        <v>81086442.329999998</v>
      </c>
      <c r="J185" s="10">
        <f>+J135+J183</f>
        <v>10717726.98</v>
      </c>
      <c r="K185" s="10">
        <f>+K135+K183</f>
        <v>10537903.780000001</v>
      </c>
      <c r="L185" s="11">
        <f>IFERROR(K185/H185,0)</f>
        <v>0.24792953724571601</v>
      </c>
      <c r="M185" s="12">
        <f>IFERROR(K185/I185,0)</f>
        <v>0.12995888680272305</v>
      </c>
    </row>
    <row r="186" spans="2:13" ht="13.15" x14ac:dyDescent="0.25">
      <c r="B186" s="13"/>
      <c r="C186" s="14"/>
      <c r="D186" s="14"/>
      <c r="E186" s="15"/>
      <c r="F186" s="14"/>
      <c r="G186" s="14"/>
      <c r="H186" s="14"/>
      <c r="I186" s="14"/>
      <c r="J186" s="14"/>
      <c r="K186" s="14"/>
      <c r="L186" s="14"/>
      <c r="M186" s="16"/>
    </row>
    <row r="187" spans="2:13" ht="15" x14ac:dyDescent="0.25">
      <c r="B187" s="17" t="s">
        <v>19</v>
      </c>
      <c r="C187" s="17"/>
      <c r="D187" s="18"/>
      <c r="E187" s="19"/>
      <c r="F187" s="18"/>
      <c r="G187" s="18"/>
      <c r="H18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85:F185"/>
    <mergeCell ref="K3:K5"/>
    <mergeCell ref="L3:M3"/>
    <mergeCell ref="L4:L5"/>
    <mergeCell ref="M4:M5"/>
    <mergeCell ref="B6:D6"/>
    <mergeCell ref="J6:K6"/>
    <mergeCell ref="C7:D7"/>
    <mergeCell ref="B135:F135"/>
    <mergeCell ref="B137:D137"/>
    <mergeCell ref="C138:D138"/>
    <mergeCell ref="B183:F1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2020-08-06T19:52:58Z</dcterms:created>
  <dcterms:modified xsi:type="dcterms:W3CDTF">2022-07-25T18:47:45Z</dcterms:modified>
</cp:coreProperties>
</file>