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Firmados/"/>
    </mc:Choice>
  </mc:AlternateContent>
  <xr:revisionPtr revIDLastSave="15" documentId="8_{93AE798C-825F-4EA3-B1F4-EF8FC5A1D174}" xr6:coauthVersionLast="47" xr6:coauthVersionMax="47" xr10:uidLastSave="{2132FEDA-4374-4C51-ABF4-E43445CA498B}"/>
  <bookViews>
    <workbookView minimized="1" xWindow="1950" yWindow="0" windowWidth="9240" windowHeight="1152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<sst xmlns="http://schemas.openxmlformats.org/spreadsheetml/2006/main" count="935" uniqueCount="664">
  <si>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</si>
  <si>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</si>
  <si>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</si>
  <si>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</si>
  <si>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</si>
  <si>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</si>
  <si>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</si>
  <si>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</si>
  <si>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</si>
  <si>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</si>
  <si>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</si>
  <si>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</si>
  <si>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</si>
  <si>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</si>
  <si>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</si>
  <si>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</si>
  <si>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</si>
  <si>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</si>
  <si>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</si>
  <si>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</si>
  <si>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</si>
  <si>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</si>
  <si>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</si>
  <si>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</si>
  <si>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</si>
  <si>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</si>
  <si>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</si>
  <si>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</si>
  <si>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</si>
  <si>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</si>
  <si>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</si>
  <si>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</si>
  <si>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</si>
  <si>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</si>
  <si>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</si>
  <si>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</si>
  <si>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</si>
  <si>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</si>
  <si>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</si>
  <si>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</si>
  <si>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</si>
  <si>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</si>
  <si>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</si>
  <si>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</si>
  <si>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</si>
  <si>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</si>
  <si>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</si>
  <si>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</si>
  <si>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</si>
  <si>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</si>
  <si>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</si>
  <si>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</si>
  <si>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</si>
  <si>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</si>
  <si>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</si>
  <si>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</si>
  <si>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</si>
  <si>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</si>
  <si>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</si>
  <si>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</si>
  <si>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</si>
  <si>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</si>
  <si>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</si>
  <si>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</si>
  <si>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</si>
  <si>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</si>
  <si>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</si>
  <si>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</si>
  <si>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</si>
  <si>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</si>
  <si>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</si>
  <si>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</si>
  <si>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</si>
  <si>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</si>
  <si>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</si>
  <si>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</si>
  <si>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</si>
  <si>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</si>
  <si>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</si>
  <si>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</si>
  <si>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</si>
  <si>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</si>
  <si>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</si>
  <si>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</si>
  <si>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</si>
  <si>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</si>
  <si>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</si>
  <si>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</si>
  <si>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</si>
  <si>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</si>
  <si>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</si>
  <si>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</si>
  <si>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</si>
  <si>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</si>
  <si>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</si>
  <si>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</si>
  <si>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</si>
  <si>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</si>
  <si>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</si>
  <si>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</si>
  <si>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</si>
  <si>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</si>
  <si>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</si>
  <si>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</si>
  <si>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</si>
  <si>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</si>
  <si>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</si>
  <si>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</si>
  <si>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</si>
  <si>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</si>
  <si>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</si>
  <si>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</si>
  <si>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</si>
  <si>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</si>
  <si>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</si>
  <si>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</si>
  <si>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</si>
  <si>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</si>
  <si>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</si>
  <si>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</si>
  <si>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</si>
  <si>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</si>
  <si>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</si>
  <si>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</si>
  <si>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</si>
  <si>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</si>
  <si>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</si>
  <si>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</si>
  <si>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</si>
  <si>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</si>
  <si>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</si>
  <si>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</si>
  <si>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</si>
  <si>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</si>
  <si>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</si>
  <si>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</si>
  <si>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</si>
  <si>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</si>
  <si>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</si>
  <si>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</si>
  <si>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</si>
  <si>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</si>
  <si>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</si>
  <si>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</si>
  <si>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</si>
  <si>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</si>
  <si>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</si>
  <si>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</si>
  <si>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</si>
  <si>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</si>
  <si>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</si>
  <si>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</si>
  <si>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</si>
  <si>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</si>
  <si>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</si>
  <si>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</si>
  <si>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</si>
  <si>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</si>
  <si>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</si>
  <si>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</si>
  <si>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</si>
  <si>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</si>
  <si>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</si>
  <si>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</si>
  <si>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</si>
  <si>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</si>
  <si>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</si>
  <si>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</si>
  <si>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</si>
  <si>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</si>
  <si>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</si>
  <si>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</si>
  <si>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</si>
  <si>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</si>
  <si>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</si>
  <si>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</si>
  <si>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</si>
  <si>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</si>
  <si>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</si>
  <si>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</si>
  <si>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</si>
  <si>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</si>
  <si>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</si>
  <si>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</si>
  <si>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</si>
  <si>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</si>
  <si>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</si>
  <si>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</si>
  <si>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</si>
  <si>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</si>
  <si>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</si>
  <si>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</si>
  <si>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</si>
  <si>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</si>
  <si>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</si>
  <si>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</si>
  <si>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</si>
  <si>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</si>
  <si>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</si>
  <si>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</si>
  <si>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</si>
  <si>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</si>
  <si>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</si>
  <si>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</si>
  <si>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</si>
  <si>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</si>
  <si>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</si>
  <si>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</si>
  <si>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</si>
  <si>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</si>
  <si>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</si>
  <si>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</si>
  <si>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</si>
  <si>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</si>
  <si>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</si>
  <si>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</si>
  <si>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</si>
  <si>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</si>
  <si>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</si>
  <si>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</si>
  <si>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</si>
  <si>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</si>
  <si>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</si>
  <si>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</si>
  <si>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</si>
  <si>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</si>
  <si>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</si>
  <si>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</si>
  <si>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</si>
  <si>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</si>
  <si>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</si>
  <si>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</si>
  <si>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</si>
  <si>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</si>
  <si>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</si>
  <si>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</si>
  <si>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</si>
  <si>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</si>
  <si>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</si>
  <si>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</si>
  <si>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</si>
  <si>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</si>
  <si>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</si>
  <si>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</si>
  <si>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</si>
  <si>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</si>
  <si>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</si>
  <si>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</si>
  <si>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</si>
  <si>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</si>
  <si>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</si>
  <si>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</si>
  <si>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</si>
  <si>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</si>
  <si>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</si>
  <si>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</si>
  <si>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</si>
  <si>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</si>
  <si>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</si>
  <si>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</si>
  <si>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</si>
  <si>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</si>
  <si>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</si>
  <si>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</si>
  <si>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</si>
  <si>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</si>
  <si>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</si>
  <si>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</si>
  <si>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</si>
  <si>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</si>
  <si>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</si>
  <si>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</si>
  <si>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</si>
  <si>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</si>
  <si>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</si>
  <si>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</si>
  <si>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</si>
  <si>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</si>
  <si>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</si>
  <si>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</si>
  <si>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</si>
  <si>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</si>
  <si>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</si>
  <si>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</si>
  <si>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</si>
  <si>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</si>
  <si>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</si>
  <si>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</si>
  <si>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</si>
  <si>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</si>
  <si>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</si>
  <si>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</si>
  <si>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</si>
  <si>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</si>
  <si>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</si>
  <si>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</si>
  <si>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</si>
  <si>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</si>
  <si>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</si>
  <si>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</si>
  <si>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</si>
  <si>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</si>
  <si>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</si>
  <si>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</si>
  <si>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</si>
  <si>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</si>
  <si>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</si>
  <si>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</si>
  <si>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</si>
  <si>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</si>
  <si>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</si>
  <si>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</si>
  <si>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</si>
  <si>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</si>
  <si>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</si>
  <si>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</si>
  <si>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</si>
  <si>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</si>
  <si>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</si>
  <si>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</si>
  <si>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</si>
  <si>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</si>
  <si>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</si>
  <si>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</si>
  <si>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</si>
  <si>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</si>
  <si>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</si>
  <si>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</si>
  <si>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</si>
  <si>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</si>
  <si>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</si>
  <si>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</si>
  <si>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</si>
  <si>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</si>
  <si>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</si>
  <si>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</si>
  <si>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</si>
  <si>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</si>
  <si>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</si>
  <si>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</si>
  <si>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</si>
  <si>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</si>
  <si>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</si>
  <si>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</si>
  <si>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</si>
  <si>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</si>
  <si>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</si>
  <si>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</si>
  <si>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</si>
  <si>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</si>
  <si>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</si>
  <si>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</si>
  <si>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</si>
  <si>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</si>
  <si>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</si>
  <si>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</si>
  <si>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</si>
  <si>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</si>
  <si>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</si>
  <si>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</si>
  <si>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</si>
  <si>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</si>
  <si>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</si>
  <si>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</si>
  <si>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</si>
  <si>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</si>
  <si>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</si>
  <si>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</si>
  <si>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</si>
  <si>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</si>
  <si>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</si>
  <si>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</si>
  <si>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</si>
  <si>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</si>
  <si>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</si>
  <si>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</si>
  <si>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</si>
  <si>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</si>
  <si>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</si>
  <si>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</si>
  <si>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</si>
  <si>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</si>
  <si>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</si>
  <si>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</si>
  <si>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</si>
  <si>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</si>
  <si>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</si>
  <si>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</si>
  <si>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</si>
  <si>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</si>
  <si>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</si>
  <si>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</si>
  <si>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</si>
  <si>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</si>
  <si>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</si>
  <si>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</si>
  <si>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</si>
  <si>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</si>
  <si>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</si>
  <si>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</si>
  <si>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</si>
  <si>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</si>
  <si>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</si>
  <si>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</si>
  <si>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</si>
  <si>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</si>
  <si>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</si>
  <si>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</si>
  <si>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</si>
  <si>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</si>
  <si>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</si>
  <si>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</si>
  <si>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</si>
  <si>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</si>
  <si>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</si>
  <si>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</si>
  <si>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</si>
  <si>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</si>
  <si>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</si>
  <si>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</si>
  <si>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</si>
  <si>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</si>
  <si>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</si>
  <si>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</si>
  <si>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</si>
  <si>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</si>
  <si>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</si>
  <si>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</si>
  <si>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</si>
  <si>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</si>
  <si>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</si>
  <si>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</si>
  <si>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</si>
  <si>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</si>
  <si>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</si>
  <si>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</si>
  <si>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</si>
  <si>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</si>
  <si>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</si>
  <si>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</si>
  <si>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</si>
  <si>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</si>
  <si>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</si>
  <si>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</si>
  <si>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</si>
  <si>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</si>
  <si>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</si>
  <si>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</si>
  <si>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</si>
  <si>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</si>
  <si>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</si>
  <si>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</si>
  <si>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</si>
  <si>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</si>
  <si>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</si>
  <si>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</si>
  <si>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</si>
  <si>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</si>
  <si>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</si>
  <si>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</si>
  <si>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</si>
  <si>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</si>
  <si>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</si>
  <si>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</si>
  <si>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</si>
  <si>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</si>
  <si>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</si>
  <si>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</si>
  <si>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</si>
  <si>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</si>
  <si>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</si>
  <si>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</si>
  <si>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</si>
  <si>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</si>
  <si>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</si>
  <si>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</si>
  <si>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</si>
  <si>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</si>
  <si>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</si>
  <si>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</si>
  <si>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</si>
  <si>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</si>
  <si>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</si>
  <si>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</si>
  <si>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</si>
  <si>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</si>
  <si>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</si>
  <si>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</si>
  <si>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</si>
  <si>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</si>
  <si>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</si>
  <si>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</si>
  <si>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</si>
  <si>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</si>
  <si>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</si>
  <si>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</si>
  <si>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</si>
  <si>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</si>
  <si>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</si>
  <si>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</si>
  <si>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</si>
  <si>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</si>
  <si>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</si>
  <si>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</si>
  <si>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</si>
  <si>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</si>
  <si>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</si>
  <si>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</si>
  <si>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</si>
  <si>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</si>
  <si>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</si>
  <si>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</si>
  <si>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</si>
  <si>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</si>
  <si>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</si>
  <si>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</si>
  <si>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</si>
  <si>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</si>
  <si>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</si>
  <si>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</si>
  <si>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</si>
  <si>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</si>
  <si>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</si>
  <si>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</si>
  <si>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</si>
  <si>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</si>
  <si>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</si>
  <si>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</si>
  <si>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</si>
  <si>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</si>
  <si>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</si>
  <si>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</si>
  <si>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</si>
  <si>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</si>
  <si>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</si>
  <si>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</si>
  <si>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</si>
  <si>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</si>
  <si>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</si>
  <si>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</si>
  <si>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</si>
  <si>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</si>
  <si>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</si>
  <si>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</si>
  <si>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</si>
  <si>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</si>
  <si>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</si>
  <si>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</si>
  <si>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</si>
  <si>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</si>
  <si>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</si>
  <si>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</si>
  <si>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</si>
  <si>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</si>
  <si>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</si>
  <si>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</si>
  <si>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</si>
  <si>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</si>
  <si>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</si>
  <si>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</si>
  <si>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</si>
  <si>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</si>
  <si>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</si>
  <si>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</si>
  <si>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</si>
  <si>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</si>
  <si>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</si>
  <si>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</si>
  <si>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</si>
  <si>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</si>
  <si>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</si>
  <si>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</si>
  <si>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</si>
  <si>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</si>
  <si>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</si>
  <si>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</si>
  <si>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</si>
  <si>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</si>
  <si>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</si>
  <si>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</si>
  <si>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</si>
  <si>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</si>
  <si>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</si>
  <si>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</si>
  <si>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</si>
  <si>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</si>
  <si>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</si>
  <si>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</si>
  <si>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</si>
  <si>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</si>
  <si>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</si>
  <si>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</si>
  <si>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</si>
  <si>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</si>
  <si>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</si>
  <si>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</si>
  <si>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</si>
  <si>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</si>
  <si>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</si>
  <si>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</si>
  <si>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</si>
  <si>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</si>
  <si>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</si>
  <si>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</si>
  <si>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</si>
  <si>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</si>
  <si>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</si>
  <si>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</si>
  <si>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</si>
  <si>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</si>
  <si>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</si>
  <si>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</si>
  <si>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</si>
  <si>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</si>
  <si>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</si>
  <si>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</si>
  <si>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</si>
  <si>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</si>
  <si>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</si>
  <si>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</si>
  <si>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</si>
  <si>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</si>
  <si>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</si>
  <si>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</si>
  <si>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</si>
  <si>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</si>
  <si>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</si>
  <si>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</si>
  <si>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</si>
  <si>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</si>
  <si>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</si>
  <si>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</si>
  <si>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</si>
  <si>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</si>
  <si>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</si>
  <si>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</si>
  <si>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</si>
  <si>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</si>
  <si>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</si>
  <si>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</si>
  <si>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</si>
  <si>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</si>
  <si>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</si>
  <si>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</si>
  <si>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</si>
  <si>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</si>
  <si>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</si>
  <si>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</si>
  <si>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</si>
  <si>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</si>
  <si>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</si>
  <si>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</si>
  <si>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</si>
  <si>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</si>
  <si>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</si>
  <si>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</si>
  <si>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</si>
  <si>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</si>
  <si>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</si>
  <si>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</si>
  <si>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</si>
  <si>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</si>
  <si>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 de San Francisco del Rincón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</si>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</sst>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45</xdr:row>
      <xdr:rowOff>9525</xdr:rowOff>
    </xdr:from>
    <xdr:to>
      <xdr:col>4</xdr:col>
      <xdr:colOff>466725</xdr:colOff>
      <xdr:row>48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CFBB625-4569-4BA9-B4A7-8E1CEF1E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877050"/>
          <a:ext cx="7381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G16" sqref="G1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2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E25" sqref="A1:E25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805000.05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805000.05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workbookViewId="0">
      <selection activeCell="J19" sqref="J19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491341.12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14675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14675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476666.12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opLeftCell="A8" zoomScale="70" workbookViewId="0">
      <selection activeCell="K50" sqref="K50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1360000</v>
      </c>
      <c r="E36" s="34">
        <v>0</v>
      </c>
      <c r="F36" s="34">
        <f t="shared" si="0"/>
        <v>1360000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1027200.08</v>
      </c>
      <c r="E37" s="34">
        <v>-1582200.03</v>
      </c>
      <c r="F37" s="34">
        <f t="shared" si="0"/>
        <v>-554999.95000000007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222200.03</v>
      </c>
      <c r="E39" s="34">
        <v>-222200.03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-251971.22</v>
      </c>
      <c r="E40" s="34">
        <v>-553028.82999999996</v>
      </c>
      <c r="F40" s="34">
        <f t="shared" si="0"/>
        <v>-805000.04999999993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-1360000</v>
      </c>
      <c r="F41" s="34">
        <f t="shared" si="0"/>
        <v>-1360000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1485241.76</v>
      </c>
      <c r="E42" s="34">
        <v>-1173225.1000000001</v>
      </c>
      <c r="F42" s="34">
        <f t="shared" si="0"/>
        <v>312016.65999999992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-125241.46</v>
      </c>
      <c r="F43" s="34">
        <f t="shared" si="0"/>
        <v>-125241.46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1168742.6599999999</v>
      </c>
      <c r="E44" s="34">
        <v>-486858.68</v>
      </c>
      <c r="F44" s="34">
        <f t="shared" si="0"/>
        <v>681883.98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909268.88</v>
      </c>
      <c r="E45" s="34">
        <v>-909268.88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423783.01</v>
      </c>
      <c r="E46" s="34">
        <v>-423783.31</v>
      </c>
      <c r="F46" s="34">
        <f t="shared" si="0"/>
        <v>-0.29999999998835847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423783.01</v>
      </c>
      <c r="E47" s="34">
        <v>67558.11</v>
      </c>
      <c r="F47" s="34">
        <f t="shared" si="0"/>
        <v>491341.12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54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A128" zoomScale="60" zoomScaleNormal="106" workbookViewId="0">
      <selection activeCell="I153" sqref="A1:I153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22440</v>
      </c>
      <c r="D15" s="24">
        <v>22440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52809.91</v>
      </c>
      <c r="D20" s="24">
        <v>52809.91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12.67</v>
      </c>
      <c r="D23" s="24">
        <v>12.67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2673639.6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2673639.6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102585.44</v>
      </c>
      <c r="D62" s="24">
        <f t="shared" ref="D62:E62" si="0">SUM(D63:D70)</f>
        <v>0</v>
      </c>
      <c r="E62" s="24">
        <f t="shared" si="0"/>
        <v>73151.199999999997</v>
      </c>
    </row>
    <row r="63" spans="1:9" x14ac:dyDescent="0.2">
      <c r="A63" s="22">
        <v>1241</v>
      </c>
      <c r="B63" s="20" t="s">
        <v>237</v>
      </c>
      <c r="C63" s="24">
        <v>102585.44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73151.199999999997</v>
      </c>
    </row>
    <row r="68" spans="1:9" x14ac:dyDescent="0.2">
      <c r="A68" s="22">
        <v>1246</v>
      </c>
      <c r="B68" s="20" t="s">
        <v>242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35309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35309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46504.679999999993</v>
      </c>
      <c r="D110" s="24">
        <f>SUM(D111:D119)</f>
        <v>46504.679999999993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8658.5499999999993</v>
      </c>
      <c r="D117" s="24">
        <f t="shared" si="1"/>
        <v>8658.5499999999993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37846.129999999997</v>
      </c>
      <c r="D119" s="24">
        <f t="shared" si="1"/>
        <v>37846.129999999997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zoomScaleNormal="100" workbookViewId="0">
      <selection activeCell="E218" sqref="A1:E21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252916.75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252916.75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252916.75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552083.30000000005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552083.30000000005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552083.30000000005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476665.77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476665.77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429834.81</v>
      </c>
      <c r="D100" s="53">
        <f t="shared" ref="D100:D163" si="0">C100/$C$98</f>
        <v>0.90175304595503047</v>
      </c>
      <c r="E100" s="49"/>
    </row>
    <row r="101" spans="1:5" x14ac:dyDescent="0.2">
      <c r="A101" s="51">
        <v>5111</v>
      </c>
      <c r="B101" s="49" t="s">
        <v>361</v>
      </c>
      <c r="C101" s="52">
        <v>359796.8</v>
      </c>
      <c r="D101" s="53">
        <f t="shared" si="0"/>
        <v>0.75481988144439227</v>
      </c>
      <c r="E101" s="49"/>
    </row>
    <row r="102" spans="1:5" x14ac:dyDescent="0.2">
      <c r="A102" s="51">
        <v>5112</v>
      </c>
      <c r="B102" s="49" t="s">
        <v>362</v>
      </c>
      <c r="C102" s="52">
        <v>24720</v>
      </c>
      <c r="D102" s="53">
        <f t="shared" si="0"/>
        <v>5.1860237415411639E-2</v>
      </c>
      <c r="E102" s="49"/>
    </row>
    <row r="103" spans="1:5" x14ac:dyDescent="0.2">
      <c r="A103" s="51">
        <v>5113</v>
      </c>
      <c r="B103" s="49" t="s">
        <v>363</v>
      </c>
      <c r="C103" s="52">
        <v>0</v>
      </c>
      <c r="D103" s="53">
        <f t="shared" si="0"/>
        <v>0</v>
      </c>
      <c r="E103" s="49"/>
    </row>
    <row r="104" spans="1:5" x14ac:dyDescent="0.2">
      <c r="A104" s="51">
        <v>5114</v>
      </c>
      <c r="B104" s="49" t="s">
        <v>364</v>
      </c>
      <c r="C104" s="52">
        <v>23274.01</v>
      </c>
      <c r="D104" s="53">
        <f t="shared" si="0"/>
        <v>4.8826686254395818E-2</v>
      </c>
      <c r="E104" s="49"/>
    </row>
    <row r="105" spans="1:5" x14ac:dyDescent="0.2">
      <c r="A105" s="51">
        <v>5115</v>
      </c>
      <c r="B105" s="49" t="s">
        <v>365</v>
      </c>
      <c r="C105" s="52">
        <v>22044</v>
      </c>
      <c r="D105" s="53">
        <f t="shared" si="0"/>
        <v>4.624624084083067E-2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30380.68</v>
      </c>
      <c r="D107" s="53">
        <f t="shared" si="0"/>
        <v>6.3735812202332043E-2</v>
      </c>
      <c r="E107" s="49"/>
    </row>
    <row r="108" spans="1:5" x14ac:dyDescent="0.2">
      <c r="A108" s="51">
        <v>5121</v>
      </c>
      <c r="B108" s="49" t="s">
        <v>368</v>
      </c>
      <c r="C108" s="52">
        <v>11289.16</v>
      </c>
      <c r="D108" s="53">
        <f t="shared" si="0"/>
        <v>2.3683596999213935E-2</v>
      </c>
      <c r="E108" s="49"/>
    </row>
    <row r="109" spans="1:5" x14ac:dyDescent="0.2">
      <c r="A109" s="51">
        <v>5122</v>
      </c>
      <c r="B109" s="49" t="s">
        <v>369</v>
      </c>
      <c r="C109" s="52">
        <v>3750.52</v>
      </c>
      <c r="D109" s="53">
        <f t="shared" si="0"/>
        <v>7.8682385773159256E-3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2675.32</v>
      </c>
      <c r="D111" s="53">
        <f t="shared" si="0"/>
        <v>5.6125699984708368E-3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4200</v>
      </c>
      <c r="D113" s="53">
        <f t="shared" si="0"/>
        <v>8.811205386113628E-3</v>
      </c>
      <c r="E113" s="49"/>
    </row>
    <row r="114" spans="1:5" x14ac:dyDescent="0.2">
      <c r="A114" s="51">
        <v>5127</v>
      </c>
      <c r="B114" s="49" t="s">
        <v>374</v>
      </c>
      <c r="C114" s="52">
        <v>6505.28</v>
      </c>
      <c r="D114" s="53">
        <f t="shared" si="0"/>
        <v>1.3647466231946967E-2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1960.4</v>
      </c>
      <c r="D116" s="53">
        <f t="shared" si="0"/>
        <v>4.1127350092707519E-3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16450.28</v>
      </c>
      <c r="D117" s="53">
        <f t="shared" si="0"/>
        <v>3.4511141842637448E-2</v>
      </c>
      <c r="E117" s="49"/>
    </row>
    <row r="118" spans="1:5" x14ac:dyDescent="0.2">
      <c r="A118" s="51">
        <v>5131</v>
      </c>
      <c r="B118" s="49" t="s">
        <v>378</v>
      </c>
      <c r="C118" s="52">
        <v>200</v>
      </c>
      <c r="D118" s="53">
        <f t="shared" si="0"/>
        <v>4.195812088625537E-4</v>
      </c>
      <c r="E118" s="49"/>
    </row>
    <row r="119" spans="1:5" x14ac:dyDescent="0.2">
      <c r="A119" s="51">
        <v>5132</v>
      </c>
      <c r="B119" s="49" t="s">
        <v>379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380</v>
      </c>
      <c r="C120" s="52">
        <v>0</v>
      </c>
      <c r="D120" s="53">
        <f t="shared" si="0"/>
        <v>0</v>
      </c>
      <c r="E120" s="49"/>
    </row>
    <row r="121" spans="1:5" x14ac:dyDescent="0.2">
      <c r="A121" s="51">
        <v>5134</v>
      </c>
      <c r="B121" s="49" t="s">
        <v>381</v>
      </c>
      <c r="C121" s="52">
        <v>4714.28</v>
      </c>
      <c r="D121" s="53">
        <f t="shared" si="0"/>
        <v>9.8901165065827974E-3</v>
      </c>
      <c r="E121" s="49"/>
    </row>
    <row r="122" spans="1:5" x14ac:dyDescent="0.2">
      <c r="A122" s="51">
        <v>5135</v>
      </c>
      <c r="B122" s="49" t="s">
        <v>382</v>
      </c>
      <c r="C122" s="52">
        <v>5626</v>
      </c>
      <c r="D122" s="53">
        <f t="shared" si="0"/>
        <v>1.1802819405303635E-2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180</v>
      </c>
      <c r="D124" s="53">
        <f t="shared" si="0"/>
        <v>3.7762308797629834E-4</v>
      </c>
      <c r="E124" s="49"/>
    </row>
    <row r="125" spans="1:5" x14ac:dyDescent="0.2">
      <c r="A125" s="51">
        <v>5138</v>
      </c>
      <c r="B125" s="49" t="s">
        <v>385</v>
      </c>
      <c r="C125" s="52">
        <v>0</v>
      </c>
      <c r="D125" s="53">
        <f t="shared" si="0"/>
        <v>0</v>
      </c>
      <c r="E125" s="49"/>
    </row>
    <row r="126" spans="1:5" x14ac:dyDescent="0.2">
      <c r="A126" s="51">
        <v>5139</v>
      </c>
      <c r="B126" s="49" t="s">
        <v>386</v>
      </c>
      <c r="C126" s="52">
        <v>5730</v>
      </c>
      <c r="D126" s="53">
        <f t="shared" si="0"/>
        <v>1.2021001633912164E-2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B1" workbookViewId="0">
      <selection activeCell="E31" sqref="A1:E3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2811417.58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328334.28000000003</v>
      </c>
    </row>
    <row r="15" spans="1:5" x14ac:dyDescent="0.2">
      <c r="A15" s="33">
        <v>3220</v>
      </c>
      <c r="B15" s="29" t="s">
        <v>469</v>
      </c>
      <c r="C15" s="34">
        <v>60090.400000000001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scale="8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2"/>
  <sheetViews>
    <sheetView topLeftCell="A40" workbookViewId="0">
      <selection activeCell="E123" sqref="A1:E12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459620.87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220722.46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459620.87</v>
      </c>
      <c r="D15" s="123">
        <f>SUM(D8:D14)</f>
        <v>220722.46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14675</v>
      </c>
      <c r="D28" s="123">
        <f>SUM(D29:D36)</f>
        <v>14675</v>
      </c>
    </row>
    <row r="29" spans="1:4" x14ac:dyDescent="0.2">
      <c r="A29" s="33">
        <v>1241</v>
      </c>
      <c r="B29" s="29" t="s">
        <v>237</v>
      </c>
      <c r="C29" s="34">
        <v>14675</v>
      </c>
      <c r="D29" s="34">
        <v>14675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14675</v>
      </c>
      <c r="D43" s="123">
        <f>D20+D28+D37</f>
        <v>14675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328334.28000000003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0</v>
      </c>
      <c r="D48" s="123">
        <f>D51+D63+D91+D94+D49</f>
        <v>13052.31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13052.31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13052.31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9521.41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3530.9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0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328334.28000000003</v>
      </c>
      <c r="D122" s="123">
        <f>D47+D48+D100-D106-D109</f>
        <v>13052.31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2023-08-07T14:36:40Z</cp:lastPrinted>
  <dcterms:created xsi:type="dcterms:W3CDTF">2012-12-11T20:36:24Z</dcterms:created>
  <dcterms:modified xsi:type="dcterms:W3CDTF">2023-08-07T14:37:55Z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