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952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3" i="62" l="1"/>
  <c r="D48" i="62" s="1"/>
  <c r="D122" i="62" s="1"/>
  <c r="C63" i="62"/>
  <c r="C48" i="62" s="1"/>
  <c r="C122" i="62" s="1"/>
  <c r="C58" i="60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<sst xmlns="http://schemas.openxmlformats.org/spreadsheetml/2006/main" count="935" uniqueCount="664">
  <si>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</si>
  <si>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</si>
  <si>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</si>
  <si>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</si>
  <si>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</si>
  <si>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</si>
  <si>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</si>
  <si>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</si>
  <si>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</si>
  <si>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</si>
  <si>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</si>
  <si>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</si>
  <si>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</si>
  <si>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</si>
  <si>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</si>
  <si>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</si>
  <si>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</si>
  <si>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</si>
  <si>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</si>
  <si>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</si>
  <si>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</si>
  <si>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</si>
  <si>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</si>
  <si>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</si>
  <si>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</si>
  <si>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</si>
  <si>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</si>
  <si>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</si>
  <si>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</si>
  <si>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</si>
  <si>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</si>
  <si>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</si>
  <si>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</si>
  <si>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</si>
  <si>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</si>
  <si>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</si>
  <si>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</si>
  <si>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</si>
  <si>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</si>
  <si>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</si>
  <si>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</si>
  <si>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</si>
  <si>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</si>
  <si>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</si>
  <si>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</si>
  <si>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</si>
  <si>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</si>
  <si>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</si>
  <si>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</si>
  <si>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</si>
  <si>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</si>
  <si>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</si>
  <si>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</si>
  <si>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</si>
  <si>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</si>
  <si>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</si>
  <si>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</si>
  <si>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</si>
  <si>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</si>
  <si>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</si>
  <si>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</si>
  <si>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</si>
  <si>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</si>
  <si>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</si>
  <si>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</si>
  <si>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</si>
  <si>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</si>
  <si>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</si>
  <si>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</si>
  <si>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</si>
  <si>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</si>
  <si>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</si>
  <si>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</si>
  <si>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</si>
  <si>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</si>
  <si>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</si>
  <si>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</si>
  <si>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</si>
  <si>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</si>
  <si>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</si>
  <si>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</si>
  <si>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</si>
  <si>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</si>
  <si>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</si>
  <si>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</si>
  <si>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</si>
  <si>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</si>
  <si>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</si>
  <si>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</si>
  <si>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</si>
  <si>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</si>
  <si>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</si>
  <si>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</si>
  <si>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</si>
  <si>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</si>
  <si>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</si>
  <si>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</si>
  <si>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</si>
  <si>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</si>
  <si>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</si>
  <si>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</si>
  <si>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</si>
  <si>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</si>
  <si>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</si>
  <si>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</si>
  <si>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</si>
  <si>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</si>
  <si>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</si>
  <si>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</si>
  <si>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</si>
  <si>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</si>
  <si>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</si>
  <si>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</si>
  <si>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</si>
  <si>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</si>
  <si>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</si>
  <si>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</si>
  <si>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</si>
  <si>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</si>
  <si>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</si>
  <si>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</si>
  <si>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</si>
  <si>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</si>
  <si>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</si>
  <si>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</si>
  <si>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</si>
  <si>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</si>
  <si>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</si>
  <si>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</si>
  <si>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</si>
  <si>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</si>
  <si>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</si>
  <si>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</si>
  <si>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</si>
  <si>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</si>
  <si>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</si>
  <si>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</si>
  <si>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</si>
  <si>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</si>
  <si>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</si>
  <si>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</si>
  <si>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</si>
  <si>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</si>
  <si>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</si>
  <si>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</si>
  <si>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</si>
  <si>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</si>
  <si>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</si>
  <si>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</si>
  <si>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</si>
  <si>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</si>
  <si>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</si>
  <si>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</si>
  <si>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</si>
  <si>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</si>
  <si>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</si>
  <si>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</si>
  <si>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</si>
  <si>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</si>
  <si>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</si>
  <si>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</si>
  <si>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</si>
  <si>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</si>
  <si>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</si>
  <si>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</si>
  <si>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</si>
  <si>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</si>
  <si>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</si>
  <si>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</si>
  <si>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</si>
  <si>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</si>
  <si>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</si>
  <si>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</si>
  <si>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</si>
  <si>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</si>
  <si>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</si>
  <si>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</si>
  <si>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</si>
  <si>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</si>
  <si>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</si>
  <si>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</si>
  <si>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</si>
  <si>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</si>
  <si>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</si>
  <si>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</si>
  <si>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</si>
  <si>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</si>
  <si>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</si>
  <si>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</si>
  <si>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</si>
  <si>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</si>
  <si>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</si>
  <si>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</si>
  <si>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</si>
  <si>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</si>
  <si>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</si>
  <si>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</si>
  <si>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</si>
  <si>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</si>
  <si>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</si>
  <si>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</si>
  <si>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</si>
  <si>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</si>
  <si>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</si>
  <si>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</si>
  <si>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</si>
  <si>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</si>
  <si>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</si>
  <si>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</si>
  <si>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</si>
  <si>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</si>
  <si>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</si>
  <si>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</si>
  <si>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</si>
  <si>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</si>
  <si>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</si>
  <si>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</si>
  <si>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</si>
  <si>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</si>
  <si>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</si>
  <si>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</si>
  <si>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</si>
  <si>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</si>
  <si>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</si>
  <si>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</si>
  <si>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</si>
  <si>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</si>
  <si>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</si>
  <si>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</si>
  <si>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</si>
  <si>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</si>
  <si>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</si>
  <si>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</si>
  <si>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</si>
  <si>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</si>
  <si>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</si>
  <si>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</si>
  <si>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</si>
  <si>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</si>
  <si>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</si>
  <si>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</si>
  <si>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</si>
  <si>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</si>
  <si>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</si>
  <si>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</si>
  <si>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</si>
  <si>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</si>
  <si>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</si>
  <si>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</si>
  <si>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</si>
  <si>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</si>
  <si>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</si>
  <si>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</si>
  <si>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</si>
  <si>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</si>
  <si>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</si>
  <si>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</si>
  <si>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</si>
  <si>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</si>
  <si>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</si>
  <si>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</si>
  <si>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</si>
  <si>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</si>
  <si>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</si>
  <si>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</si>
  <si>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</si>
  <si>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</si>
  <si>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</si>
  <si>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</si>
  <si>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</si>
  <si>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</si>
  <si>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</si>
  <si>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</si>
  <si>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</si>
  <si>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</si>
  <si>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</si>
  <si>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</si>
  <si>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</si>
  <si>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</si>
  <si>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</si>
  <si>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</si>
  <si>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</si>
  <si>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</si>
  <si>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</si>
  <si>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</si>
  <si>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</si>
  <si>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</si>
  <si>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</si>
  <si>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</si>
  <si>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</si>
  <si>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</si>
  <si>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</si>
  <si>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</si>
  <si>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</si>
  <si>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</si>
  <si>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</si>
  <si>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</si>
  <si>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</si>
  <si>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</si>
  <si>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</si>
  <si>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</si>
  <si>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</si>
  <si>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</si>
  <si>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</si>
  <si>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</si>
  <si>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</si>
  <si>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</si>
  <si>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</si>
  <si>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</si>
  <si>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</si>
  <si>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</si>
  <si>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</si>
  <si>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</si>
  <si>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</si>
  <si>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</si>
  <si>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</si>
  <si>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</si>
  <si>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</si>
  <si>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</si>
  <si>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</si>
  <si>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</si>
  <si>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</si>
  <si>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</si>
  <si>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</si>
  <si>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</si>
  <si>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</si>
  <si>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</si>
  <si>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</si>
  <si>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</si>
  <si>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</si>
  <si>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</si>
  <si>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</si>
  <si>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</si>
  <si>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</si>
  <si>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</si>
  <si>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</si>
  <si>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</si>
  <si>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</si>
  <si>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</si>
  <si>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</si>
  <si>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</si>
  <si>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</si>
  <si>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</si>
  <si>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</si>
  <si>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</si>
  <si>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</si>
  <si>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</si>
  <si>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</si>
  <si>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</si>
  <si>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</si>
  <si>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</si>
  <si>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</si>
  <si>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</si>
  <si>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</si>
  <si>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</si>
  <si>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</si>
  <si>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</si>
  <si>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</si>
  <si>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</si>
  <si>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</si>
  <si>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</si>
  <si>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</si>
  <si>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</si>
  <si>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</si>
  <si>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</si>
  <si>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</si>
  <si>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</si>
  <si>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</si>
  <si>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</si>
  <si>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</si>
  <si>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</si>
  <si>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</si>
  <si>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</si>
  <si>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</si>
  <si>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</si>
  <si>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</si>
  <si>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</si>
  <si>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</si>
  <si>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</si>
  <si>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</si>
  <si>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</si>
  <si>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</si>
  <si>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</si>
  <si>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</si>
  <si>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</si>
  <si>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</si>
  <si>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</si>
  <si>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</si>
  <si>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</si>
  <si>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</si>
  <si>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</si>
  <si>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</si>
  <si>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</si>
  <si>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</si>
  <si>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</si>
  <si>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</si>
  <si>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</si>
  <si>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</si>
  <si>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</si>
  <si>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</si>
  <si>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</si>
  <si>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</si>
  <si>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</si>
  <si>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</si>
  <si>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</si>
  <si>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</si>
  <si>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</si>
  <si>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</si>
  <si>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</si>
  <si>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</si>
  <si>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</si>
  <si>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</si>
  <si>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</si>
  <si>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</si>
  <si>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</si>
  <si>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</si>
  <si>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</si>
  <si>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</si>
  <si>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</si>
  <si>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</si>
  <si>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</si>
  <si>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</si>
  <si>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</si>
  <si>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</si>
  <si>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</si>
  <si>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</si>
  <si>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</si>
  <si>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</si>
  <si>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</si>
  <si>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</si>
  <si>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</si>
  <si>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</si>
  <si>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</si>
  <si>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</si>
  <si>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</si>
  <si>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</si>
  <si>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</si>
  <si>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</si>
  <si>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</si>
  <si>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</si>
  <si>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</si>
  <si>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</si>
  <si>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</si>
  <si>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</si>
  <si>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</si>
  <si>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</si>
  <si>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</si>
  <si>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</si>
  <si>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</si>
  <si>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</si>
  <si>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</si>
  <si>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</si>
  <si>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</si>
  <si>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</si>
  <si>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</si>
  <si>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</si>
  <si>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</si>
  <si>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</si>
  <si>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</si>
  <si>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</si>
  <si>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</si>
  <si>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</si>
  <si>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</si>
  <si>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</si>
  <si>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</si>
  <si>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</si>
  <si>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</si>
  <si>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</si>
  <si>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</si>
  <si>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</si>
  <si>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</si>
  <si>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</si>
  <si>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</si>
  <si>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</si>
  <si>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</si>
  <si>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</si>
  <si>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</si>
  <si>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</si>
  <si>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</si>
  <si>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</si>
  <si>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</si>
  <si>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</si>
  <si>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</si>
  <si>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</si>
  <si>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</si>
  <si>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</si>
  <si>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</si>
  <si>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</si>
  <si>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</si>
  <si>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</si>
  <si>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</si>
  <si>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</si>
  <si>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</si>
  <si>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</si>
  <si>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</si>
  <si>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</si>
  <si>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</si>
  <si>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</si>
  <si>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</si>
  <si>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</si>
  <si>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</si>
  <si>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</si>
  <si>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</si>
  <si>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</si>
  <si>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</si>
  <si>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</si>
  <si>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</si>
  <si>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</si>
  <si>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</si>
  <si>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</si>
  <si>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</si>
  <si>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</si>
  <si>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</si>
  <si>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</si>
  <si>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</si>
  <si>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</si>
  <si>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</si>
  <si>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</si>
  <si>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</si>
  <si>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</si>
  <si>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</si>
  <si>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</si>
  <si>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</si>
  <si>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</si>
  <si>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</si>
  <si>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</si>
  <si>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</si>
  <si>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</si>
  <si>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</si>
  <si>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</si>
  <si>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</si>
  <si>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</si>
  <si>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</si>
  <si>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</si>
  <si>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</si>
  <si>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</si>
  <si>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</si>
  <si>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</si>
  <si>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</si>
  <si>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</si>
  <si>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</si>
  <si>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</si>
  <si>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</si>
  <si>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</si>
  <si>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</si>
  <si>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</si>
  <si>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</si>
  <si>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</si>
  <si>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</si>
  <si>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</si>
  <si>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</si>
  <si>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</si>
  <si>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</si>
  <si>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</si>
  <si>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</si>
  <si>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</si>
  <si>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</si>
  <si>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</si>
  <si>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</si>
  <si>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</si>
  <si>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</si>
  <si>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</si>
  <si>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</si>
  <si>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</si>
  <si>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</si>
  <si>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</si>
  <si>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</si>
  <si>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</si>
  <si>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</si>
  <si>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</si>
  <si>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</si>
  <si>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</si>
  <si>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</si>
  <si>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</si>
  <si>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</si>
  <si>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</si>
  <si>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</si>
  <si>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</si>
  <si>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</si>
  <si>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</si>
  <si>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</si>
  <si>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</si>
  <si>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</si>
  <si>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</si>
  <si>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</si>
  <si>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</si>
  <si>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</si>
  <si>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</si>
  <si>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</si>
  <si>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</si>
  <si>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</si>
  <si>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</si>
  <si>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</si>
  <si>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</si>
  <si>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</si>
  <si>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</si>
  <si>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</si>
  <si>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</si>
  <si>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</si>
  <si>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</si>
  <si>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</si>
  <si>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</si>
  <si>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</si>
  <si>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</si>
  <si>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</si>
  <si>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</si>
  <si>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</si>
  <si>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</si>
  <si>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</si>
  <si>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</si>
  <si>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</si>
  <si>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</si>
  <si>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</si>
  <si>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</si>
  <si>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</si>
  <si>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</si>
  <si>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</si>
  <si>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</si>
  <si>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</si>
  <si>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</si>
  <si>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</si>
  <si>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</si>
  <si>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</si>
  <si>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</si>
  <si>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</si>
  <si>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</si>
  <si>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</si>
  <si>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</si>
  <si>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</si>
  <si>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</si>
  <si>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</si>
  <si>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</si>
  <si>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</si>
  <si>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</si>
  <si>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</si>
  <si>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</si>
  <si>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</si>
  <si>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</si>
  <si>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</si>
  <si>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</si>
  <si>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</si>
  <si>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</si>
  <si>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</si>
  <si>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</si>
  <si>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</si>
  <si>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</si>
  <si>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</si>
  <si>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</si>
  <si>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</si>
  <si>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</si>
  <si>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</si>
  <si>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</si>
  <si>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</si>
  <si>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</si>
  <si>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</si>
  <si>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</si>
  <si>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</si>
  <si>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</si>
  <si>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</si>
  <si>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</si>
  <si>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</si>
  <si>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</si>
  <si>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Instituto Municipal de Planeación de San Francisco del Rincón, Guanajuato</t>
  </si>
  <si>
    <t>Correspondiente del 1 de Enero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</si>
</sst>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52</xdr:row>
      <xdr:rowOff>0</xdr:rowOff>
    </xdr:from>
    <xdr:to>
      <xdr:col>4</xdr:col>
      <xdr:colOff>1190625</xdr:colOff>
      <xdr:row>55</xdr:row>
      <xdr:rowOff>9525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7448550"/>
          <a:ext cx="85058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662</v>
      </c>
      <c r="B1" s="166"/>
      <c r="C1" s="17"/>
      <c r="D1" s="14" t="s">
        <v>602</v>
      </c>
      <c r="E1" s="15">
        <v>2023</v>
      </c>
    </row>
    <row r="2" spans="1:5" ht="18.95" customHeight="1" x14ac:dyDescent="0.2">
      <c r="A2" s="167" t="s">
        <v>601</v>
      </c>
      <c r="B2" s="167"/>
      <c r="C2" s="36"/>
      <c r="D2" s="14" t="s">
        <v>603</v>
      </c>
      <c r="E2" s="17" t="s">
        <v>608</v>
      </c>
    </row>
    <row r="3" spans="1:5" ht="18.95" customHeight="1" x14ac:dyDescent="0.2">
      <c r="A3" s="168" t="s">
        <v>663</v>
      </c>
      <c r="B3" s="168"/>
      <c r="C3" s="17"/>
      <c r="D3" s="14" t="s">
        <v>604</v>
      </c>
      <c r="E3" s="15">
        <v>1</v>
      </c>
    </row>
    <row r="4" spans="1:5" s="93" customFormat="1" ht="18.95" customHeight="1" x14ac:dyDescent="0.2">
      <c r="A4" s="168" t="s">
        <v>623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ht="10.15" x14ac:dyDescent="0.2">
      <c r="A6" s="5"/>
      <c r="B6" s="6"/>
    </row>
    <row r="7" spans="1:5" ht="10.15" x14ac:dyDescent="0.2">
      <c r="A7" s="7"/>
      <c r="B7" s="8" t="s">
        <v>45</v>
      </c>
    </row>
    <row r="8" spans="1:5" ht="10.15" x14ac:dyDescent="0.2">
      <c r="A8" s="7"/>
      <c r="B8" s="8"/>
    </row>
    <row r="9" spans="1:5" ht="10.1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ht="10.15" x14ac:dyDescent="0.2">
      <c r="A11" s="45" t="s">
        <v>3</v>
      </c>
      <c r="B11" s="46" t="s">
        <v>4</v>
      </c>
    </row>
    <row r="12" spans="1:5" ht="10.15" x14ac:dyDescent="0.2">
      <c r="A12" s="45" t="s">
        <v>5</v>
      </c>
      <c r="B12" s="46" t="s">
        <v>6</v>
      </c>
    </row>
    <row r="13" spans="1:5" x14ac:dyDescent="0.2">
      <c r="A13" s="45" t="s">
        <v>131</v>
      </c>
      <c r="B13" s="46" t="s">
        <v>583</v>
      </c>
    </row>
    <row r="14" spans="1:5" ht="10.15" x14ac:dyDescent="0.2">
      <c r="A14" s="45" t="s">
        <v>7</v>
      </c>
      <c r="B14" s="46" t="s">
        <v>584</v>
      </c>
    </row>
    <row r="15" spans="1:5" x14ac:dyDescent="0.2">
      <c r="A15" s="45" t="s">
        <v>8</v>
      </c>
      <c r="B15" s="46" t="s">
        <v>130</v>
      </c>
    </row>
    <row r="16" spans="1:5" ht="10.15" x14ac:dyDescent="0.2">
      <c r="A16" s="45" t="s">
        <v>9</v>
      </c>
      <c r="B16" s="46" t="s">
        <v>10</v>
      </c>
    </row>
    <row r="17" spans="1:2" ht="10.15" x14ac:dyDescent="0.2">
      <c r="A17" s="45" t="s">
        <v>11</v>
      </c>
      <c r="B17" s="46" t="s">
        <v>12</v>
      </c>
    </row>
    <row r="18" spans="1:2" ht="10.15" x14ac:dyDescent="0.2">
      <c r="A18" s="45" t="s">
        <v>13</v>
      </c>
      <c r="B18" s="46" t="s">
        <v>14</v>
      </c>
    </row>
    <row r="19" spans="1:2" ht="10.15" x14ac:dyDescent="0.2">
      <c r="A19" s="45" t="s">
        <v>15</v>
      </c>
      <c r="B19" s="46" t="s">
        <v>16</v>
      </c>
    </row>
    <row r="20" spans="1:2" ht="10.15" x14ac:dyDescent="0.2">
      <c r="A20" s="45" t="s">
        <v>17</v>
      </c>
      <c r="B20" s="46" t="s">
        <v>585</v>
      </c>
    </row>
    <row r="21" spans="1:2" ht="10.15" x14ac:dyDescent="0.2">
      <c r="A21" s="45" t="s">
        <v>18</v>
      </c>
      <c r="B21" s="46" t="s">
        <v>19</v>
      </c>
    </row>
    <row r="22" spans="1:2" ht="10.15" x14ac:dyDescent="0.2">
      <c r="A22" s="45" t="s">
        <v>20</v>
      </c>
      <c r="B22" s="46" t="s">
        <v>183</v>
      </c>
    </row>
    <row r="23" spans="1:2" ht="10.15" x14ac:dyDescent="0.2">
      <c r="A23" s="45" t="s">
        <v>21</v>
      </c>
      <c r="B23" s="46" t="s">
        <v>22</v>
      </c>
    </row>
    <row r="24" spans="1:2" ht="10.15" x14ac:dyDescent="0.2">
      <c r="A24" s="94" t="s">
        <v>569</v>
      </c>
      <c r="B24" s="95" t="s">
        <v>304</v>
      </c>
    </row>
    <row r="25" spans="1:2" x14ac:dyDescent="0.2">
      <c r="A25" s="94" t="s">
        <v>570</v>
      </c>
      <c r="B25" s="95" t="s">
        <v>571</v>
      </c>
    </row>
    <row r="26" spans="1:2" s="93" customFormat="1" ht="10.15" x14ac:dyDescent="0.2">
      <c r="A26" s="94" t="s">
        <v>572</v>
      </c>
      <c r="B26" s="95" t="s">
        <v>341</v>
      </c>
    </row>
    <row r="27" spans="1:2" ht="10.15" x14ac:dyDescent="0.2">
      <c r="A27" s="94" t="s">
        <v>573</v>
      </c>
      <c r="B27" s="95" t="s">
        <v>358</v>
      </c>
    </row>
    <row r="28" spans="1:2" ht="10.15" x14ac:dyDescent="0.2">
      <c r="A28" s="45" t="s">
        <v>23</v>
      </c>
      <c r="B28" s="46" t="s">
        <v>24</v>
      </c>
    </row>
    <row r="29" spans="1:2" ht="10.15" x14ac:dyDescent="0.2">
      <c r="A29" s="45" t="s">
        <v>25</v>
      </c>
      <c r="B29" s="46" t="s">
        <v>26</v>
      </c>
    </row>
    <row r="30" spans="1:2" ht="10.15" x14ac:dyDescent="0.2">
      <c r="A30" s="45" t="s">
        <v>27</v>
      </c>
      <c r="B30" s="46" t="s">
        <v>28</v>
      </c>
    </row>
    <row r="31" spans="1:2" ht="10.15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ht="10.15" x14ac:dyDescent="0.2">
      <c r="A33" s="7"/>
      <c r="B33" s="10"/>
    </row>
    <row r="34" spans="1:2" ht="10.15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ht="10.15" x14ac:dyDescent="0.2">
      <c r="A37" s="7"/>
      <c r="B37" s="10"/>
    </row>
    <row r="38" spans="1:2" ht="10.15" x14ac:dyDescent="0.2">
      <c r="A38" s="7"/>
      <c r="B38" s="8" t="s">
        <v>46</v>
      </c>
    </row>
    <row r="39" spans="1:2" ht="10.15" x14ac:dyDescent="0.2">
      <c r="A39" s="7" t="s">
        <v>47</v>
      </c>
      <c r="B39" s="46" t="s">
        <v>32</v>
      </c>
    </row>
    <row r="40" spans="1:2" ht="10.15" x14ac:dyDescent="0.2">
      <c r="A40" s="7"/>
      <c r="B40" s="46" t="s">
        <v>624</v>
      </c>
    </row>
    <row r="41" spans="1:2" ht="10.9" thickBot="1" x14ac:dyDescent="0.25">
      <c r="A41" s="11"/>
      <c r="B41" s="12"/>
    </row>
    <row r="44" spans="1:2" ht="10.15" x14ac:dyDescent="0.2">
      <c r="B44" s="93" t="s">
        <v>625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662</v>
      </c>
      <c r="B1" s="173"/>
      <c r="C1" s="174"/>
    </row>
    <row r="2" spans="1:3" s="37" customFormat="1" ht="18" customHeight="1" x14ac:dyDescent="0.25">
      <c r="A2" s="175" t="s">
        <v>613</v>
      </c>
      <c r="B2" s="176"/>
      <c r="C2" s="177"/>
    </row>
    <row r="3" spans="1:3" s="37" customFormat="1" ht="18" customHeight="1" x14ac:dyDescent="0.3">
      <c r="A3" s="175" t="s">
        <v>663</v>
      </c>
      <c r="B3" s="178"/>
      <c r="C3" s="177"/>
    </row>
    <row r="4" spans="1:3" s="40" customFormat="1" ht="18" customHeight="1" x14ac:dyDescent="0.2">
      <c r="A4" s="179" t="s">
        <v>614</v>
      </c>
      <c r="B4" s="180"/>
      <c r="C4" s="181"/>
    </row>
    <row r="5" spans="1:3" s="38" customFormat="1" x14ac:dyDescent="0.2">
      <c r="A5" s="58" t="s">
        <v>521</v>
      </c>
      <c r="B5" s="58"/>
      <c r="C5" s="145">
        <v>797244.88</v>
      </c>
    </row>
    <row r="6" spans="1:3" ht="10.15" x14ac:dyDescent="0.2">
      <c r="A6" s="59"/>
      <c r="B6" s="60"/>
      <c r="C6" s="61"/>
    </row>
    <row r="7" spans="1:3" x14ac:dyDescent="0.2">
      <c r="A7" s="68" t="s">
        <v>522</v>
      </c>
      <c r="B7" s="68"/>
      <c r="C7" s="146">
        <f>SUM(C8:C13)</f>
        <v>0</v>
      </c>
    </row>
    <row r="8" spans="1:3" x14ac:dyDescent="0.2">
      <c r="A8" s="76" t="s">
        <v>523</v>
      </c>
      <c r="B8" s="75" t="s">
        <v>342</v>
      </c>
      <c r="C8" s="147">
        <v>0</v>
      </c>
    </row>
    <row r="9" spans="1:3" x14ac:dyDescent="0.2">
      <c r="A9" s="62" t="s">
        <v>524</v>
      </c>
      <c r="B9" s="63" t="s">
        <v>533</v>
      </c>
      <c r="C9" s="147">
        <v>0</v>
      </c>
    </row>
    <row r="10" spans="1:3" x14ac:dyDescent="0.2">
      <c r="A10" s="62" t="s">
        <v>525</v>
      </c>
      <c r="B10" s="63" t="s">
        <v>350</v>
      </c>
      <c r="C10" s="147">
        <v>0</v>
      </c>
    </row>
    <row r="11" spans="1:3" x14ac:dyDescent="0.2">
      <c r="A11" s="62" t="s">
        <v>526</v>
      </c>
      <c r="B11" s="63" t="s">
        <v>351</v>
      </c>
      <c r="C11" s="147">
        <v>0</v>
      </c>
    </row>
    <row r="12" spans="1:3" x14ac:dyDescent="0.2">
      <c r="A12" s="62" t="s">
        <v>527</v>
      </c>
      <c r="B12" s="63" t="s">
        <v>352</v>
      </c>
      <c r="C12" s="147">
        <v>0</v>
      </c>
    </row>
    <row r="13" spans="1:3" x14ac:dyDescent="0.2">
      <c r="A13" s="64" t="s">
        <v>528</v>
      </c>
      <c r="B13" s="65" t="s">
        <v>529</v>
      </c>
      <c r="C13" s="147">
        <v>0</v>
      </c>
    </row>
    <row r="14" spans="1:3" ht="10.15" x14ac:dyDescent="0.2">
      <c r="A14" s="74"/>
      <c r="B14" s="66"/>
      <c r="C14" s="67"/>
    </row>
    <row r="15" spans="1:3" ht="10.15" x14ac:dyDescent="0.2">
      <c r="A15" s="68" t="s">
        <v>82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532</v>
      </c>
      <c r="C16" s="147">
        <v>0</v>
      </c>
    </row>
    <row r="17" spans="1:3" x14ac:dyDescent="0.2">
      <c r="A17" s="70">
        <v>3.2</v>
      </c>
      <c r="B17" s="63" t="s">
        <v>530</v>
      </c>
      <c r="C17" s="147">
        <v>0</v>
      </c>
    </row>
    <row r="18" spans="1:3" ht="10.15" x14ac:dyDescent="0.2">
      <c r="A18" s="70">
        <v>3.3</v>
      </c>
      <c r="B18" s="65" t="s">
        <v>531</v>
      </c>
      <c r="C18" s="148">
        <v>0</v>
      </c>
    </row>
    <row r="19" spans="1:3" ht="10.15" x14ac:dyDescent="0.2">
      <c r="A19" s="59"/>
      <c r="B19" s="71"/>
      <c r="C19" s="72"/>
    </row>
    <row r="20" spans="1:3" ht="10.15" x14ac:dyDescent="0.2">
      <c r="A20" s="73" t="s">
        <v>660</v>
      </c>
      <c r="B20" s="73"/>
      <c r="C20" s="145">
        <f>C5+C7-C15</f>
        <v>797244.88</v>
      </c>
    </row>
    <row r="22" spans="1:3" ht="10.15" x14ac:dyDescent="0.2">
      <c r="B22" s="39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662</v>
      </c>
      <c r="B1" s="183"/>
      <c r="C1" s="184"/>
    </row>
    <row r="2" spans="1:3" s="41" customFormat="1" ht="18.95" customHeight="1" x14ac:dyDescent="0.25">
      <c r="A2" s="185" t="s">
        <v>615</v>
      </c>
      <c r="B2" s="186"/>
      <c r="C2" s="187"/>
    </row>
    <row r="3" spans="1:3" s="41" customFormat="1" ht="18.95" customHeight="1" x14ac:dyDescent="0.25">
      <c r="A3" s="185" t="s">
        <v>663</v>
      </c>
      <c r="B3" s="188"/>
      <c r="C3" s="187"/>
    </row>
    <row r="4" spans="1:3" s="42" customFormat="1" ht="10.15" x14ac:dyDescent="0.2">
      <c r="A4" s="179" t="s">
        <v>614</v>
      </c>
      <c r="B4" s="180"/>
      <c r="C4" s="181"/>
    </row>
    <row r="5" spans="1:3" ht="10.15" x14ac:dyDescent="0.2">
      <c r="A5" s="84" t="s">
        <v>534</v>
      </c>
      <c r="B5" s="58"/>
      <c r="C5" s="149">
        <v>512417.93</v>
      </c>
    </row>
    <row r="6" spans="1:3" ht="10.15" x14ac:dyDescent="0.2">
      <c r="A6" s="78"/>
      <c r="B6" s="60"/>
      <c r="C6" s="79"/>
    </row>
    <row r="7" spans="1:3" ht="10.15" x14ac:dyDescent="0.2">
      <c r="A7" s="68" t="s">
        <v>535</v>
      </c>
      <c r="B7" s="80"/>
      <c r="C7" s="146">
        <f>SUM(C8:C28)</f>
        <v>0</v>
      </c>
    </row>
    <row r="8" spans="1:3" x14ac:dyDescent="0.2">
      <c r="A8" s="128">
        <v>2.1</v>
      </c>
      <c r="B8" s="85" t="s">
        <v>370</v>
      </c>
      <c r="C8" s="150">
        <v>0</v>
      </c>
    </row>
    <row r="9" spans="1:3" x14ac:dyDescent="0.2">
      <c r="A9" s="128">
        <v>2.2000000000000002</v>
      </c>
      <c r="B9" s="85" t="s">
        <v>367</v>
      </c>
      <c r="C9" s="150">
        <v>0</v>
      </c>
    </row>
    <row r="10" spans="1:3" x14ac:dyDescent="0.2">
      <c r="A10" s="90">
        <v>2.2999999999999998</v>
      </c>
      <c r="B10" s="77" t="s">
        <v>237</v>
      </c>
      <c r="C10" s="150">
        <v>0</v>
      </c>
    </row>
    <row r="11" spans="1:3" x14ac:dyDescent="0.2">
      <c r="A11" s="90">
        <v>2.4</v>
      </c>
      <c r="B11" s="77" t="s">
        <v>238</v>
      </c>
      <c r="C11" s="150">
        <v>0</v>
      </c>
    </row>
    <row r="12" spans="1:3" x14ac:dyDescent="0.2">
      <c r="A12" s="90">
        <v>2.5</v>
      </c>
      <c r="B12" s="77" t="s">
        <v>239</v>
      </c>
      <c r="C12" s="150">
        <v>0</v>
      </c>
    </row>
    <row r="13" spans="1:3" x14ac:dyDescent="0.2">
      <c r="A13" s="90">
        <v>2.6</v>
      </c>
      <c r="B13" s="77" t="s">
        <v>240</v>
      </c>
      <c r="C13" s="150">
        <v>0</v>
      </c>
    </row>
    <row r="14" spans="1:3" x14ac:dyDescent="0.2">
      <c r="A14" s="90">
        <v>2.7</v>
      </c>
      <c r="B14" s="77" t="s">
        <v>241</v>
      </c>
      <c r="C14" s="150">
        <v>0</v>
      </c>
    </row>
    <row r="15" spans="1:3" x14ac:dyDescent="0.2">
      <c r="A15" s="90">
        <v>2.8</v>
      </c>
      <c r="B15" s="77" t="s">
        <v>242</v>
      </c>
      <c r="C15" s="150">
        <v>0</v>
      </c>
    </row>
    <row r="16" spans="1:3" x14ac:dyDescent="0.2">
      <c r="A16" s="90">
        <v>2.9</v>
      </c>
      <c r="B16" s="77" t="s">
        <v>244</v>
      </c>
      <c r="C16" s="150">
        <v>0</v>
      </c>
    </row>
    <row r="17" spans="1:3" x14ac:dyDescent="0.2">
      <c r="A17" s="90" t="s">
        <v>536</v>
      </c>
      <c r="B17" s="77" t="s">
        <v>537</v>
      </c>
      <c r="C17" s="150">
        <v>0</v>
      </c>
    </row>
    <row r="18" spans="1:3" x14ac:dyDescent="0.2">
      <c r="A18" s="90" t="s">
        <v>562</v>
      </c>
      <c r="B18" s="77" t="s">
        <v>246</v>
      </c>
      <c r="C18" s="150">
        <v>0</v>
      </c>
    </row>
    <row r="19" spans="1:3" x14ac:dyDescent="0.2">
      <c r="A19" s="90" t="s">
        <v>563</v>
      </c>
      <c r="B19" s="77" t="s">
        <v>538</v>
      </c>
      <c r="C19" s="150">
        <v>0</v>
      </c>
    </row>
    <row r="20" spans="1:3" x14ac:dyDescent="0.2">
      <c r="A20" s="90" t="s">
        <v>564</v>
      </c>
      <c r="B20" s="77" t="s">
        <v>539</v>
      </c>
      <c r="C20" s="150">
        <v>0</v>
      </c>
    </row>
    <row r="21" spans="1:3" x14ac:dyDescent="0.2">
      <c r="A21" s="90" t="s">
        <v>565</v>
      </c>
      <c r="B21" s="77" t="s">
        <v>540</v>
      </c>
      <c r="C21" s="150">
        <v>0</v>
      </c>
    </row>
    <row r="22" spans="1:3" x14ac:dyDescent="0.2">
      <c r="A22" s="90" t="s">
        <v>541</v>
      </c>
      <c r="B22" s="77" t="s">
        <v>542</v>
      </c>
      <c r="C22" s="150">
        <v>0</v>
      </c>
    </row>
    <row r="23" spans="1:3" x14ac:dyDescent="0.2">
      <c r="A23" s="90" t="s">
        <v>543</v>
      </c>
      <c r="B23" s="77" t="s">
        <v>544</v>
      </c>
      <c r="C23" s="150">
        <v>0</v>
      </c>
    </row>
    <row r="24" spans="1:3" x14ac:dyDescent="0.2">
      <c r="A24" s="90" t="s">
        <v>545</v>
      </c>
      <c r="B24" s="77" t="s">
        <v>546</v>
      </c>
      <c r="C24" s="150">
        <v>0</v>
      </c>
    </row>
    <row r="25" spans="1:3" x14ac:dyDescent="0.2">
      <c r="A25" s="90" t="s">
        <v>547</v>
      </c>
      <c r="B25" s="77" t="s">
        <v>548</v>
      </c>
      <c r="C25" s="150">
        <v>0</v>
      </c>
    </row>
    <row r="26" spans="1:3" x14ac:dyDescent="0.2">
      <c r="A26" s="90" t="s">
        <v>549</v>
      </c>
      <c r="B26" s="77" t="s">
        <v>550</v>
      </c>
      <c r="C26" s="150">
        <v>0</v>
      </c>
    </row>
    <row r="27" spans="1:3" x14ac:dyDescent="0.2">
      <c r="A27" s="90" t="s">
        <v>551</v>
      </c>
      <c r="B27" s="77" t="s">
        <v>552</v>
      </c>
      <c r="C27" s="150">
        <v>0</v>
      </c>
    </row>
    <row r="28" spans="1:3" x14ac:dyDescent="0.2">
      <c r="A28" s="90" t="s">
        <v>553</v>
      </c>
      <c r="B28" s="85" t="s">
        <v>554</v>
      </c>
      <c r="C28" s="150">
        <v>0</v>
      </c>
    </row>
    <row r="29" spans="1:3" ht="10.15" x14ac:dyDescent="0.2">
      <c r="A29" s="91"/>
      <c r="B29" s="86"/>
      <c r="C29" s="87"/>
    </row>
    <row r="30" spans="1:3" x14ac:dyDescent="0.2">
      <c r="A30" s="88" t="s">
        <v>555</v>
      </c>
      <c r="B30" s="89"/>
      <c r="C30" s="151">
        <f>SUM(C31:C35)</f>
        <v>0</v>
      </c>
    </row>
    <row r="31" spans="1:3" x14ac:dyDescent="0.2">
      <c r="A31" s="90" t="s">
        <v>556</v>
      </c>
      <c r="B31" s="77" t="s">
        <v>439</v>
      </c>
      <c r="C31" s="150">
        <v>0</v>
      </c>
    </row>
    <row r="32" spans="1:3" x14ac:dyDescent="0.2">
      <c r="A32" s="90" t="s">
        <v>557</v>
      </c>
      <c r="B32" s="77" t="s">
        <v>80</v>
      </c>
      <c r="C32" s="150">
        <v>0</v>
      </c>
    </row>
    <row r="33" spans="1:3" x14ac:dyDescent="0.2">
      <c r="A33" s="90" t="s">
        <v>558</v>
      </c>
      <c r="B33" s="77" t="s">
        <v>449</v>
      </c>
      <c r="C33" s="150">
        <v>0</v>
      </c>
    </row>
    <row r="34" spans="1:3" x14ac:dyDescent="0.2">
      <c r="A34" s="90" t="s">
        <v>559</v>
      </c>
      <c r="B34" s="77" t="s">
        <v>455</v>
      </c>
      <c r="C34" s="150">
        <v>0</v>
      </c>
    </row>
    <row r="35" spans="1:3" ht="10.15" x14ac:dyDescent="0.2">
      <c r="A35" s="90" t="s">
        <v>560</v>
      </c>
      <c r="B35" s="85" t="s">
        <v>561</v>
      </c>
      <c r="C35" s="152">
        <v>0</v>
      </c>
    </row>
    <row r="36" spans="1:3" ht="10.15" x14ac:dyDescent="0.2">
      <c r="A36" s="78"/>
      <c r="B36" s="81"/>
      <c r="C36" s="82"/>
    </row>
    <row r="37" spans="1:3" ht="10.15" x14ac:dyDescent="0.2">
      <c r="A37" s="83" t="s">
        <v>661</v>
      </c>
      <c r="B37" s="58"/>
      <c r="C37" s="145">
        <f>C5-C7+C30</f>
        <v>512417.93</v>
      </c>
    </row>
    <row r="39" spans="1:3" x14ac:dyDescent="0.2">
      <c r="B39" s="39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4" workbookViewId="0">
      <selection activeCell="F56" sqref="F56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1" t="s">
        <v>662</v>
      </c>
      <c r="B1" s="189"/>
      <c r="C1" s="189"/>
      <c r="D1" s="189"/>
      <c r="E1" s="189"/>
      <c r="F1" s="189"/>
      <c r="G1" s="27" t="s">
        <v>605</v>
      </c>
      <c r="H1" s="28">
        <v>2023</v>
      </c>
    </row>
    <row r="2" spans="1:10" ht="18.95" customHeight="1" x14ac:dyDescent="0.2">
      <c r="A2" s="171" t="s">
        <v>616</v>
      </c>
      <c r="B2" s="189"/>
      <c r="C2" s="189"/>
      <c r="D2" s="189"/>
      <c r="E2" s="189"/>
      <c r="F2" s="189"/>
      <c r="G2" s="27" t="s">
        <v>606</v>
      </c>
      <c r="H2" s="28" t="s">
        <v>608</v>
      </c>
    </row>
    <row r="3" spans="1:10" ht="18.95" customHeight="1" x14ac:dyDescent="0.2">
      <c r="A3" s="190" t="s">
        <v>663</v>
      </c>
      <c r="B3" s="191"/>
      <c r="C3" s="191"/>
      <c r="D3" s="191"/>
      <c r="E3" s="191"/>
      <c r="F3" s="191"/>
      <c r="G3" s="27" t="s">
        <v>607</v>
      </c>
      <c r="H3" s="28">
        <v>1</v>
      </c>
    </row>
    <row r="4" spans="1:10" ht="10.15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4" customFormat="1" ht="10.15" x14ac:dyDescent="0.2">
      <c r="A8" s="43">
        <v>7000</v>
      </c>
      <c r="B8" s="44" t="s">
        <v>123</v>
      </c>
    </row>
    <row r="9" spans="1:10" ht="10.15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ht="10.15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ht="10.15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ht="10.15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ht="10.15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ht="10.15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ht="10.15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ht="10.15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ht="10.15" x14ac:dyDescent="0.2">
      <c r="A35" s="43">
        <v>8000</v>
      </c>
      <c r="B35" s="44" t="s">
        <v>95</v>
      </c>
    </row>
    <row r="36" spans="1:6" ht="10.15" x14ac:dyDescent="0.2">
      <c r="A36" s="29">
        <v>8110</v>
      </c>
      <c r="B36" s="29" t="s">
        <v>94</v>
      </c>
      <c r="C36" s="34">
        <v>0</v>
      </c>
      <c r="D36" s="34">
        <v>3215000</v>
      </c>
      <c r="E36" s="34">
        <v>0</v>
      </c>
      <c r="F36" s="34">
        <f t="shared" si="0"/>
        <v>3215000</v>
      </c>
    </row>
    <row r="37" spans="1:6" ht="10.15" x14ac:dyDescent="0.2">
      <c r="A37" s="29">
        <v>8120</v>
      </c>
      <c r="B37" s="29" t="s">
        <v>93</v>
      </c>
      <c r="C37" s="34">
        <v>0</v>
      </c>
      <c r="D37" s="34">
        <v>797244.88</v>
      </c>
      <c r="E37" s="34">
        <v>-3215000</v>
      </c>
      <c r="F37" s="34">
        <f t="shared" si="0"/>
        <v>-2417755.12</v>
      </c>
    </row>
    <row r="38" spans="1:6" ht="10.15" x14ac:dyDescent="0.2">
      <c r="A38" s="29">
        <v>8130</v>
      </c>
      <c r="B38" s="29" t="s">
        <v>92</v>
      </c>
      <c r="C38" s="34">
        <v>0</v>
      </c>
      <c r="D38" s="34">
        <v>0</v>
      </c>
      <c r="E38" s="34">
        <v>0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523700.26</v>
      </c>
      <c r="E39" s="34">
        <v>-523700.26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-269744.88</v>
      </c>
      <c r="E40" s="34">
        <v>-527500</v>
      </c>
      <c r="F40" s="34">
        <f t="shared" si="0"/>
        <v>-797244.88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-3215000</v>
      </c>
      <c r="F41" s="34">
        <f t="shared" si="0"/>
        <v>-3215000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3215000</v>
      </c>
      <c r="E42" s="34">
        <v>-2368659.65</v>
      </c>
      <c r="F42" s="34">
        <f t="shared" si="0"/>
        <v>846340.35000000009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0</v>
      </c>
      <c r="E43" s="34">
        <v>0</v>
      </c>
      <c r="F43" s="34">
        <f t="shared" si="0"/>
        <v>0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2309045.2200000002</v>
      </c>
      <c r="E44" s="34">
        <v>-452803.96</v>
      </c>
      <c r="F44" s="34">
        <f t="shared" si="0"/>
        <v>1856241.2600000002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512417.93</v>
      </c>
      <c r="E45" s="34">
        <v>-512417.93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431276.1</v>
      </c>
      <c r="E46" s="34">
        <v>-431275.87</v>
      </c>
      <c r="F46" s="34">
        <f t="shared" si="0"/>
        <v>0.22999999998137355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431276.33</v>
      </c>
      <c r="E47" s="34">
        <v>81141.83</v>
      </c>
      <c r="F47" s="34">
        <f t="shared" si="0"/>
        <v>512418.16000000003</v>
      </c>
    </row>
    <row r="49" spans="2:2" x14ac:dyDescent="0.2">
      <c r="B4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ht="10.15" x14ac:dyDescent="0.2">
      <c r="A3" s="1"/>
    </row>
    <row r="4" spans="1:8" s="119" customFormat="1" ht="10.15" x14ac:dyDescent="0.2">
      <c r="A4" s="118" t="s">
        <v>33</v>
      </c>
    </row>
    <row r="5" spans="1:8" s="119" customFormat="1" ht="39.950000000000003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ht="10.15" x14ac:dyDescent="0.2">
      <c r="A6" s="121"/>
      <c r="B6" s="121"/>
      <c r="C6" s="121"/>
      <c r="D6" s="121"/>
      <c r="H6" s="120"/>
    </row>
    <row r="7" spans="1:8" s="119" customFormat="1" ht="13.15" x14ac:dyDescent="0.25">
      <c r="A7" s="120" t="s">
        <v>35</v>
      </c>
      <c r="B7" s="120"/>
      <c r="C7" s="120"/>
      <c r="D7" s="120"/>
    </row>
    <row r="8" spans="1:8" s="119" customFormat="1" ht="10.15" x14ac:dyDescent="0.2">
      <c r="A8" s="120"/>
      <c r="B8" s="120"/>
      <c r="C8" s="120"/>
      <c r="D8" s="120"/>
    </row>
    <row r="9" spans="1:8" s="119" customFormat="1" ht="10.15" x14ac:dyDescent="0.2">
      <c r="A9" s="134" t="s">
        <v>123</v>
      </c>
      <c r="B9" s="120"/>
      <c r="C9" s="120"/>
      <c r="D9" s="120"/>
    </row>
    <row r="10" spans="1:8" s="119" customFormat="1" ht="26.1" customHeight="1" x14ac:dyDescent="0.2">
      <c r="A10" s="122" t="s">
        <v>592</v>
      </c>
      <c r="B10" s="193" t="s">
        <v>36</v>
      </c>
      <c r="C10" s="193"/>
      <c r="D10" s="193"/>
      <c r="E10" s="193"/>
    </row>
    <row r="11" spans="1:8" s="119" customFormat="1" ht="12.95" customHeight="1" x14ac:dyDescent="0.2">
      <c r="A11" s="123" t="s">
        <v>593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594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595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596</v>
      </c>
      <c r="B15" s="124" t="s">
        <v>40</v>
      </c>
    </row>
    <row r="16" spans="1:8" s="119" customFormat="1" ht="12.95" customHeight="1" x14ac:dyDescent="0.2">
      <c r="A16" s="123" t="s">
        <v>597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95</v>
      </c>
    </row>
    <row r="19" spans="1:4" s="119" customFormat="1" ht="12.95" customHeight="1" x14ac:dyDescent="0.2">
      <c r="A19" s="127" t="s">
        <v>598</v>
      </c>
    </row>
    <row r="20" spans="1:4" s="119" customFormat="1" ht="12.95" customHeight="1" x14ac:dyDescent="0.2">
      <c r="A20" s="127" t="s">
        <v>599</v>
      </c>
    </row>
    <row r="21" spans="1:4" s="119" customFormat="1" ht="10.15" x14ac:dyDescent="0.2">
      <c r="A21" s="120"/>
    </row>
    <row r="22" spans="1:4" s="119" customFormat="1" x14ac:dyDescent="0.2">
      <c r="A22" s="120" t="s">
        <v>516</v>
      </c>
      <c r="B22" s="120"/>
      <c r="C22" s="120"/>
      <c r="D22" s="120"/>
    </row>
    <row r="23" spans="1:4" s="119" customFormat="1" x14ac:dyDescent="0.2">
      <c r="A23" s="120" t="s">
        <v>517</v>
      </c>
      <c r="B23" s="120"/>
      <c r="C23" s="120"/>
      <c r="D23" s="120"/>
    </row>
    <row r="24" spans="1:4" s="119" customFormat="1" x14ac:dyDescent="0.2">
      <c r="A24" s="120" t="s">
        <v>518</v>
      </c>
      <c r="B24" s="120"/>
      <c r="C24" s="120"/>
      <c r="D24" s="120"/>
    </row>
    <row r="25" spans="1:4" s="119" customFormat="1" ht="10.15" x14ac:dyDescent="0.2">
      <c r="A25" s="120" t="s">
        <v>519</v>
      </c>
      <c r="B25" s="120"/>
      <c r="C25" s="120"/>
      <c r="D25" s="120"/>
    </row>
    <row r="26" spans="1:4" s="119" customFormat="1" ht="10.15" x14ac:dyDescent="0.2">
      <c r="A26" s="120" t="s">
        <v>520</v>
      </c>
      <c r="B26" s="120"/>
      <c r="C26" s="120"/>
      <c r="D26" s="120"/>
    </row>
    <row r="27" spans="1:4" s="119" customFormat="1" ht="10.15" x14ac:dyDescent="0.2">
      <c r="A27" s="120"/>
      <c r="B27" s="120"/>
      <c r="C27" s="120"/>
      <c r="D27" s="120"/>
    </row>
    <row r="28" spans="1:4" s="119" customFormat="1" ht="12" x14ac:dyDescent="0.2">
      <c r="A28" s="125" t="s">
        <v>96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9" t="s">
        <v>662</v>
      </c>
      <c r="B1" s="170"/>
      <c r="C1" s="170"/>
      <c r="D1" s="170"/>
      <c r="E1" s="170"/>
      <c r="F1" s="170"/>
      <c r="G1" s="14" t="s">
        <v>605</v>
      </c>
      <c r="H1" s="25">
        <v>2023</v>
      </c>
    </row>
    <row r="2" spans="1:8" s="16" customFormat="1" ht="18.95" customHeight="1" x14ac:dyDescent="0.25">
      <c r="A2" s="169" t="s">
        <v>609</v>
      </c>
      <c r="B2" s="170"/>
      <c r="C2" s="170"/>
      <c r="D2" s="170"/>
      <c r="E2" s="170"/>
      <c r="F2" s="170"/>
      <c r="G2" s="14" t="s">
        <v>606</v>
      </c>
      <c r="H2" s="25" t="s">
        <v>608</v>
      </c>
    </row>
    <row r="3" spans="1:8" s="16" customFormat="1" ht="18.95" customHeight="1" x14ac:dyDescent="0.3">
      <c r="A3" s="169" t="s">
        <v>663</v>
      </c>
      <c r="B3" s="170"/>
      <c r="C3" s="170"/>
      <c r="D3" s="170"/>
      <c r="E3" s="170"/>
      <c r="F3" s="170"/>
      <c r="G3" s="14" t="s">
        <v>607</v>
      </c>
      <c r="H3" s="25">
        <v>1</v>
      </c>
    </row>
    <row r="4" spans="1:8" ht="10.15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ht="10.15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ht="10.15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ht="10.15" x14ac:dyDescent="0.2">
      <c r="A10" s="22">
        <v>1121</v>
      </c>
      <c r="B10" s="20" t="s">
        <v>197</v>
      </c>
      <c r="C10" s="24">
        <v>0</v>
      </c>
    </row>
    <row r="11" spans="1:8" ht="10.15" x14ac:dyDescent="0.2">
      <c r="A11" s="22">
        <v>1211</v>
      </c>
      <c r="B11" s="20" t="s">
        <v>198</v>
      </c>
      <c r="C11" s="24">
        <v>0</v>
      </c>
    </row>
    <row r="13" spans="1:8" ht="10.15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ht="10.15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ht="10.15" x14ac:dyDescent="0.2">
      <c r="A15" s="22">
        <v>1122</v>
      </c>
      <c r="B15" s="20" t="s">
        <v>199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8" ht="10.15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ht="10.15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ht="10.15" x14ac:dyDescent="0.2">
      <c r="A20" s="22">
        <v>1123</v>
      </c>
      <c r="B20" s="20" t="s">
        <v>206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ht="10.15" x14ac:dyDescent="0.2">
      <c r="A23" s="22">
        <v>1129</v>
      </c>
      <c r="B23" s="20" t="s">
        <v>576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ht="10.15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ht="10.15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1026580.79</v>
      </c>
      <c r="D62" s="24">
        <f t="shared" ref="D62:E62" si="0">SUM(D63:D70)</f>
        <v>0</v>
      </c>
      <c r="E62" s="24">
        <f t="shared" si="0"/>
        <v>728778.3</v>
      </c>
    </row>
    <row r="63" spans="1:9" x14ac:dyDescent="0.2">
      <c r="A63" s="22">
        <v>1241</v>
      </c>
      <c r="B63" s="20" t="s">
        <v>237</v>
      </c>
      <c r="C63" s="24">
        <v>491671.39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16179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313700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1090.4000000000001</v>
      </c>
      <c r="D67" s="24">
        <v>0</v>
      </c>
      <c r="E67" s="24">
        <v>728778.3</v>
      </c>
    </row>
    <row r="68" spans="1:9" x14ac:dyDescent="0.2">
      <c r="A68" s="22">
        <v>1246</v>
      </c>
      <c r="B68" s="20" t="s">
        <v>242</v>
      </c>
      <c r="C68" s="24">
        <v>203940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76413.42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76413.42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2966442.33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2966442.33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99786.420000000013</v>
      </c>
      <c r="D110" s="24">
        <f>SUM(D111:D119)</f>
        <v>99786.420000000013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72471.88</v>
      </c>
      <c r="D112" s="24">
        <f t="shared" ref="D112:D119" si="1">C112</f>
        <v>72471.88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0</v>
      </c>
      <c r="D117" s="24">
        <f t="shared" si="1"/>
        <v>0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27314.54</v>
      </c>
      <c r="D119" s="24">
        <f t="shared" si="1"/>
        <v>27314.54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ht="10.15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147</v>
      </c>
    </row>
    <row r="7" spans="1:2" ht="15" customHeight="1" x14ac:dyDescent="0.2">
      <c r="A7" s="103"/>
      <c r="B7" s="102" t="s">
        <v>52</v>
      </c>
    </row>
    <row r="8" spans="1:2" ht="10.15" x14ac:dyDescent="0.2">
      <c r="A8" s="103"/>
    </row>
    <row r="9" spans="1:2" ht="15" customHeight="1" x14ac:dyDescent="0.2">
      <c r="A9" s="101" t="s">
        <v>3</v>
      </c>
      <c r="B9" s="102" t="s">
        <v>587</v>
      </c>
    </row>
    <row r="10" spans="1:2" ht="15" customHeight="1" x14ac:dyDescent="0.2">
      <c r="A10" s="103"/>
      <c r="B10" s="102" t="s">
        <v>588</v>
      </c>
    </row>
    <row r="11" spans="1:2" ht="15" customHeight="1" x14ac:dyDescent="0.2">
      <c r="A11" s="103"/>
      <c r="B11" s="102" t="s">
        <v>125</v>
      </c>
    </row>
    <row r="12" spans="1:2" ht="15" customHeight="1" x14ac:dyDescent="0.2">
      <c r="A12" s="103"/>
      <c r="B12" s="102" t="s">
        <v>124</v>
      </c>
    </row>
    <row r="13" spans="1:2" ht="15" customHeight="1" x14ac:dyDescent="0.2">
      <c r="A13" s="103"/>
      <c r="B13" s="102" t="s">
        <v>126</v>
      </c>
    </row>
    <row r="14" spans="1:2" ht="10.15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135</v>
      </c>
    </row>
    <row r="20" spans="1:2" ht="10.15" x14ac:dyDescent="0.2">
      <c r="A20" s="103"/>
    </row>
    <row r="21" spans="1:2" ht="15" customHeight="1" x14ac:dyDescent="0.2">
      <c r="A21" s="101" t="s">
        <v>131</v>
      </c>
      <c r="B21" s="1" t="s">
        <v>186</v>
      </c>
    </row>
    <row r="22" spans="1:2" ht="15" customHeight="1" x14ac:dyDescent="0.2">
      <c r="A22" s="103"/>
      <c r="B22" s="107" t="s">
        <v>187</v>
      </c>
    </row>
    <row r="23" spans="1:2" ht="10.15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127</v>
      </c>
    </row>
    <row r="26" spans="1:2" ht="15" customHeight="1" x14ac:dyDescent="0.2">
      <c r="A26" s="103"/>
      <c r="B26" s="106" t="s">
        <v>128</v>
      </c>
    </row>
    <row r="27" spans="1:2" ht="10.15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134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129</v>
      </c>
    </row>
    <row r="37" spans="1:2" ht="15" customHeight="1" x14ac:dyDescent="0.2">
      <c r="A37" s="103"/>
      <c r="B37" s="102" t="s">
        <v>136</v>
      </c>
    </row>
    <row r="38" spans="1:2" ht="15" customHeight="1" x14ac:dyDescent="0.2">
      <c r="A38" s="103"/>
      <c r="B38" s="109" t="s">
        <v>189</v>
      </c>
    </row>
    <row r="39" spans="1:2" ht="15" customHeight="1" x14ac:dyDescent="0.2">
      <c r="A39" s="103"/>
      <c r="B39" s="102" t="s">
        <v>190</v>
      </c>
    </row>
    <row r="40" spans="1:2" ht="15" customHeight="1" x14ac:dyDescent="0.2">
      <c r="A40" s="103"/>
      <c r="B40" s="102" t="s">
        <v>132</v>
      </c>
    </row>
    <row r="41" spans="1:2" ht="15" customHeight="1" x14ac:dyDescent="0.2">
      <c r="A41" s="103"/>
      <c r="B41" s="102" t="s">
        <v>133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137</v>
      </c>
    </row>
    <row r="44" spans="1:2" ht="15" customHeight="1" x14ac:dyDescent="0.2">
      <c r="A44" s="103"/>
      <c r="B44" s="102" t="s">
        <v>140</v>
      </c>
    </row>
    <row r="45" spans="1:2" ht="15" customHeight="1" x14ac:dyDescent="0.2">
      <c r="A45" s="103"/>
      <c r="B45" s="109" t="s">
        <v>191</v>
      </c>
    </row>
    <row r="46" spans="1:2" ht="15" customHeight="1" x14ac:dyDescent="0.2">
      <c r="A46" s="103"/>
      <c r="B46" s="102" t="s">
        <v>192</v>
      </c>
    </row>
    <row r="47" spans="1:2" ht="15" customHeight="1" x14ac:dyDescent="0.2">
      <c r="A47" s="103"/>
      <c r="B47" s="102" t="s">
        <v>139</v>
      </c>
    </row>
    <row r="48" spans="1:2" ht="15" customHeight="1" x14ac:dyDescent="0.2">
      <c r="A48" s="103"/>
      <c r="B48" s="102" t="s">
        <v>138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168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topLeftCell="A95" zoomScaleNormal="100" workbookViewId="0">
      <selection activeCell="B205" sqref="B205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7" t="s">
        <v>662</v>
      </c>
      <c r="B1" s="167"/>
      <c r="C1" s="167"/>
      <c r="D1" s="14" t="s">
        <v>605</v>
      </c>
      <c r="E1" s="25">
        <v>2023</v>
      </c>
    </row>
    <row r="2" spans="1:5" s="16" customFormat="1" ht="18.95" customHeight="1" x14ac:dyDescent="0.3">
      <c r="A2" s="167" t="s">
        <v>610</v>
      </c>
      <c r="B2" s="167"/>
      <c r="C2" s="167"/>
      <c r="D2" s="14" t="s">
        <v>606</v>
      </c>
      <c r="E2" s="25" t="s">
        <v>608</v>
      </c>
    </row>
    <row r="3" spans="1:5" s="16" customFormat="1" ht="18.95" customHeight="1" x14ac:dyDescent="0.3">
      <c r="A3" s="167" t="s">
        <v>663</v>
      </c>
      <c r="B3" s="167"/>
      <c r="C3" s="167"/>
      <c r="D3" s="14" t="s">
        <v>607</v>
      </c>
      <c r="E3" s="25">
        <v>1</v>
      </c>
    </row>
    <row r="4" spans="1:5" ht="10.15" x14ac:dyDescent="0.2">
      <c r="A4" s="18" t="s">
        <v>194</v>
      </c>
      <c r="B4" s="19"/>
      <c r="C4" s="19"/>
      <c r="D4" s="19"/>
      <c r="E4" s="19"/>
    </row>
    <row r="6" spans="1:5" ht="10.15" x14ac:dyDescent="0.2">
      <c r="A6" s="96" t="s">
        <v>567</v>
      </c>
      <c r="B6" s="47"/>
      <c r="C6" s="47"/>
      <c r="D6" s="47"/>
      <c r="E6" s="47"/>
    </row>
    <row r="7" spans="1:5" x14ac:dyDescent="0.2">
      <c r="A7" s="48" t="s">
        <v>144</v>
      </c>
      <c r="B7" s="48" t="s">
        <v>141</v>
      </c>
      <c r="C7" s="48" t="s">
        <v>142</v>
      </c>
      <c r="D7" s="48" t="s">
        <v>303</v>
      </c>
      <c r="E7" s="48"/>
    </row>
    <row r="8" spans="1:5" ht="10.15" x14ac:dyDescent="0.2">
      <c r="A8" s="50">
        <v>4100</v>
      </c>
      <c r="B8" s="51" t="s">
        <v>304</v>
      </c>
      <c r="C8" s="55">
        <f>SUM(C9+C19+C25+C28+C34+C37+C46)</f>
        <v>5994.88</v>
      </c>
      <c r="D8" s="92"/>
      <c r="E8" s="49"/>
    </row>
    <row r="9" spans="1:5" ht="10.15" x14ac:dyDescent="0.2">
      <c r="A9" s="50">
        <v>4110</v>
      </c>
      <c r="B9" s="51" t="s">
        <v>305</v>
      </c>
      <c r="C9" s="55">
        <f>SUM(C10:C18)</f>
        <v>0</v>
      </c>
      <c r="D9" s="92"/>
      <c r="E9" s="49"/>
    </row>
    <row r="10" spans="1:5" ht="10.15" x14ac:dyDescent="0.2">
      <c r="A10" s="50">
        <v>4111</v>
      </c>
      <c r="B10" s="51" t="s">
        <v>306</v>
      </c>
      <c r="C10" s="55">
        <v>0</v>
      </c>
      <c r="D10" s="92"/>
      <c r="E10" s="49"/>
    </row>
    <row r="11" spans="1:5" ht="10.15" x14ac:dyDescent="0.2">
      <c r="A11" s="50">
        <v>4112</v>
      </c>
      <c r="B11" s="51" t="s">
        <v>307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308</v>
      </c>
      <c r="C12" s="55">
        <v>0</v>
      </c>
      <c r="D12" s="92"/>
      <c r="E12" s="49"/>
    </row>
    <row r="13" spans="1:5" ht="10.15" x14ac:dyDescent="0.2">
      <c r="A13" s="50">
        <v>4114</v>
      </c>
      <c r="B13" s="51" t="s">
        <v>309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310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311</v>
      </c>
      <c r="C15" s="55">
        <v>0</v>
      </c>
      <c r="D15" s="92"/>
      <c r="E15" s="49"/>
    </row>
    <row r="16" spans="1:5" ht="10.15" x14ac:dyDescent="0.2">
      <c r="A16" s="50">
        <v>4117</v>
      </c>
      <c r="B16" s="51" t="s">
        <v>312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490</v>
      </c>
      <c r="C17" s="55">
        <v>0</v>
      </c>
      <c r="D17" s="92"/>
      <c r="E17" s="49"/>
    </row>
    <row r="18" spans="1:5" ht="10.15" x14ac:dyDescent="0.2">
      <c r="A18" s="50">
        <v>4119</v>
      </c>
      <c r="B18" s="51" t="s">
        <v>313</v>
      </c>
      <c r="C18" s="55">
        <v>0</v>
      </c>
      <c r="D18" s="92"/>
      <c r="E18" s="49"/>
    </row>
    <row r="19" spans="1:5" ht="10.15" x14ac:dyDescent="0.2">
      <c r="A19" s="50">
        <v>4120</v>
      </c>
      <c r="B19" s="51" t="s">
        <v>314</v>
      </c>
      <c r="C19" s="55">
        <f>SUM(C20:C24)</f>
        <v>0</v>
      </c>
      <c r="D19" s="92"/>
      <c r="E19" s="49"/>
    </row>
    <row r="20" spans="1:5" ht="10.15" x14ac:dyDescent="0.2">
      <c r="A20" s="50">
        <v>4121</v>
      </c>
      <c r="B20" s="51" t="s">
        <v>315</v>
      </c>
      <c r="C20" s="55">
        <v>0</v>
      </c>
      <c r="D20" s="92"/>
      <c r="E20" s="49"/>
    </row>
    <row r="21" spans="1:5" ht="10.15" x14ac:dyDescent="0.2">
      <c r="A21" s="50">
        <v>4122</v>
      </c>
      <c r="B21" s="51" t="s">
        <v>491</v>
      </c>
      <c r="C21" s="55">
        <v>0</v>
      </c>
      <c r="D21" s="92"/>
      <c r="E21" s="49"/>
    </row>
    <row r="22" spans="1:5" ht="10.15" x14ac:dyDescent="0.2">
      <c r="A22" s="50">
        <v>4123</v>
      </c>
      <c r="B22" s="51" t="s">
        <v>316</v>
      </c>
      <c r="C22" s="55">
        <v>0</v>
      </c>
      <c r="D22" s="92"/>
      <c r="E22" s="49"/>
    </row>
    <row r="23" spans="1:5" ht="10.15" x14ac:dyDescent="0.2">
      <c r="A23" s="50">
        <v>4124</v>
      </c>
      <c r="B23" s="51" t="s">
        <v>317</v>
      </c>
      <c r="C23" s="55">
        <v>0</v>
      </c>
      <c r="D23" s="92"/>
      <c r="E23" s="49"/>
    </row>
    <row r="24" spans="1:5" ht="10.15" x14ac:dyDescent="0.2">
      <c r="A24" s="50">
        <v>4129</v>
      </c>
      <c r="B24" s="51" t="s">
        <v>318</v>
      </c>
      <c r="C24" s="55">
        <v>0</v>
      </c>
      <c r="D24" s="92"/>
      <c r="E24" s="49"/>
    </row>
    <row r="25" spans="1:5" ht="10.15" x14ac:dyDescent="0.2">
      <c r="A25" s="50">
        <v>4130</v>
      </c>
      <c r="B25" s="51" t="s">
        <v>319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320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492</v>
      </c>
      <c r="C27" s="55">
        <v>0</v>
      </c>
      <c r="D27" s="92"/>
      <c r="E27" s="49"/>
    </row>
    <row r="28" spans="1:5" ht="10.15" x14ac:dyDescent="0.2">
      <c r="A28" s="50">
        <v>4140</v>
      </c>
      <c r="B28" s="51" t="s">
        <v>321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322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323</v>
      </c>
      <c r="C30" s="55">
        <v>0</v>
      </c>
      <c r="D30" s="92"/>
      <c r="E30" s="49"/>
    </row>
    <row r="31" spans="1:5" ht="10.15" x14ac:dyDescent="0.2">
      <c r="A31" s="50">
        <v>4144</v>
      </c>
      <c r="B31" s="51" t="s">
        <v>324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493</v>
      </c>
      <c r="C32" s="55">
        <v>0</v>
      </c>
      <c r="D32" s="92"/>
      <c r="E32" s="49"/>
    </row>
    <row r="33" spans="1:5" ht="10.15" x14ac:dyDescent="0.2">
      <c r="A33" s="50">
        <v>4149</v>
      </c>
      <c r="B33" s="51" t="s">
        <v>325</v>
      </c>
      <c r="C33" s="55">
        <v>0</v>
      </c>
      <c r="D33" s="92"/>
      <c r="E33" s="49"/>
    </row>
    <row r="34" spans="1:5" ht="10.15" x14ac:dyDescent="0.2">
      <c r="A34" s="50">
        <v>4150</v>
      </c>
      <c r="B34" s="51" t="s">
        <v>494</v>
      </c>
      <c r="C34" s="55">
        <f>SUM(C35:C36)</f>
        <v>5994.88</v>
      </c>
      <c r="D34" s="92"/>
      <c r="E34" s="49"/>
    </row>
    <row r="35" spans="1:5" ht="10.15" x14ac:dyDescent="0.2">
      <c r="A35" s="50">
        <v>4151</v>
      </c>
      <c r="B35" s="51" t="s">
        <v>494</v>
      </c>
      <c r="C35" s="55">
        <v>5994.88</v>
      </c>
      <c r="D35" s="92"/>
      <c r="E35" s="49"/>
    </row>
    <row r="36" spans="1:5" ht="22.5" x14ac:dyDescent="0.2">
      <c r="A36" s="50">
        <v>4154</v>
      </c>
      <c r="B36" s="52" t="s">
        <v>495</v>
      </c>
      <c r="C36" s="55">
        <v>0</v>
      </c>
      <c r="D36" s="92"/>
      <c r="E36" s="49"/>
    </row>
    <row r="37" spans="1:5" ht="10.15" x14ac:dyDescent="0.2">
      <c r="A37" s="50">
        <v>4160</v>
      </c>
      <c r="B37" s="51" t="s">
        <v>496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326</v>
      </c>
      <c r="C38" s="55">
        <v>0</v>
      </c>
      <c r="D38" s="92"/>
      <c r="E38" s="49"/>
    </row>
    <row r="39" spans="1:5" ht="10.15" x14ac:dyDescent="0.2">
      <c r="A39" s="50">
        <v>4162</v>
      </c>
      <c r="B39" s="51" t="s">
        <v>327</v>
      </c>
      <c r="C39" s="55">
        <v>0</v>
      </c>
      <c r="D39" s="92"/>
      <c r="E39" s="49"/>
    </row>
    <row r="40" spans="1:5" ht="10.15" x14ac:dyDescent="0.2">
      <c r="A40" s="50">
        <v>4163</v>
      </c>
      <c r="B40" s="51" t="s">
        <v>328</v>
      </c>
      <c r="C40" s="55">
        <v>0</v>
      </c>
      <c r="D40" s="92"/>
      <c r="E40" s="49"/>
    </row>
    <row r="41" spans="1:5" ht="10.15" x14ac:dyDescent="0.2">
      <c r="A41" s="50">
        <v>4164</v>
      </c>
      <c r="B41" s="51" t="s">
        <v>329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330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497</v>
      </c>
      <c r="C43" s="55">
        <v>0</v>
      </c>
      <c r="D43" s="92"/>
      <c r="E43" s="49"/>
    </row>
    <row r="44" spans="1:5" ht="10.15" x14ac:dyDescent="0.2">
      <c r="A44" s="50">
        <v>4168</v>
      </c>
      <c r="B44" s="51" t="s">
        <v>331</v>
      </c>
      <c r="C44" s="55">
        <v>0</v>
      </c>
      <c r="D44" s="92"/>
      <c r="E44" s="49"/>
    </row>
    <row r="45" spans="1:5" ht="10.15" x14ac:dyDescent="0.2">
      <c r="A45" s="50">
        <v>4169</v>
      </c>
      <c r="B45" s="51" t="s">
        <v>332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600</v>
      </c>
      <c r="C46" s="55">
        <f>SUM(C47:C54)</f>
        <v>0</v>
      </c>
      <c r="D46" s="92"/>
      <c r="E46" s="49"/>
    </row>
    <row r="47" spans="1:5" x14ac:dyDescent="0.2">
      <c r="A47" s="50">
        <v>4171</v>
      </c>
      <c r="B47" s="53" t="s">
        <v>498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499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500</v>
      </c>
      <c r="C49" s="55">
        <v>0</v>
      </c>
      <c r="D49" s="92"/>
      <c r="E49" s="49"/>
    </row>
    <row r="50" spans="1:5" ht="22.5" x14ac:dyDescent="0.2">
      <c r="A50" s="50">
        <v>4174</v>
      </c>
      <c r="B50" s="52" t="s">
        <v>501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502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503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504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505</v>
      </c>
      <c r="C54" s="55">
        <v>0</v>
      </c>
      <c r="D54" s="92"/>
      <c r="E54" s="49"/>
    </row>
    <row r="55" spans="1:5" ht="10.15" x14ac:dyDescent="0.2">
      <c r="A55" s="50"/>
      <c r="B55" s="52"/>
      <c r="C55" s="55"/>
      <c r="D55" s="92"/>
      <c r="E55" s="49"/>
    </row>
    <row r="56" spans="1:5" x14ac:dyDescent="0.2">
      <c r="A56" s="47" t="s">
        <v>566</v>
      </c>
      <c r="B56" s="47"/>
      <c r="C56" s="47"/>
      <c r="D56" s="47"/>
      <c r="E56" s="47"/>
    </row>
    <row r="57" spans="1:5" x14ac:dyDescent="0.2">
      <c r="A57" s="48" t="s">
        <v>144</v>
      </c>
      <c r="B57" s="48" t="s">
        <v>141</v>
      </c>
      <c r="C57" s="48" t="s">
        <v>142</v>
      </c>
      <c r="D57" s="48" t="s">
        <v>303</v>
      </c>
      <c r="E57" s="48"/>
    </row>
    <row r="58" spans="1:5" ht="33.75" x14ac:dyDescent="0.2">
      <c r="A58" s="50">
        <v>4200</v>
      </c>
      <c r="B58" s="52" t="s">
        <v>506</v>
      </c>
      <c r="C58" s="55">
        <f>+C59+C65</f>
        <v>791250</v>
      </c>
      <c r="D58" s="92"/>
      <c r="E58" s="49"/>
    </row>
    <row r="59" spans="1:5" ht="22.5" x14ac:dyDescent="0.2">
      <c r="A59" s="50">
        <v>4210</v>
      </c>
      <c r="B59" s="52" t="s">
        <v>507</v>
      </c>
      <c r="C59" s="55">
        <f>SUM(C60:C64)</f>
        <v>0</v>
      </c>
      <c r="D59" s="92"/>
      <c r="E59" s="49"/>
    </row>
    <row r="60" spans="1:5" ht="10.15" x14ac:dyDescent="0.2">
      <c r="A60" s="50">
        <v>4211</v>
      </c>
      <c r="B60" s="51" t="s">
        <v>333</v>
      </c>
      <c r="C60" s="55">
        <v>0</v>
      </c>
      <c r="D60" s="92"/>
      <c r="E60" s="49"/>
    </row>
    <row r="61" spans="1:5" ht="10.15" x14ac:dyDescent="0.2">
      <c r="A61" s="50">
        <v>4212</v>
      </c>
      <c r="B61" s="51" t="s">
        <v>334</v>
      </c>
      <c r="C61" s="55">
        <v>0</v>
      </c>
      <c r="D61" s="92"/>
      <c r="E61" s="49"/>
    </row>
    <row r="62" spans="1:5" ht="10.15" x14ac:dyDescent="0.2">
      <c r="A62" s="50">
        <v>4213</v>
      </c>
      <c r="B62" s="51" t="s">
        <v>335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508</v>
      </c>
      <c r="C63" s="55">
        <v>0</v>
      </c>
      <c r="D63" s="92"/>
      <c r="E63" s="49"/>
    </row>
    <row r="64" spans="1:5" ht="10.15" x14ac:dyDescent="0.2">
      <c r="A64" s="50">
        <v>4215</v>
      </c>
      <c r="B64" s="51" t="s">
        <v>509</v>
      </c>
      <c r="C64" s="55">
        <v>0</v>
      </c>
      <c r="D64" s="92"/>
      <c r="E64" s="49"/>
    </row>
    <row r="65" spans="1:5" ht="10.15" x14ac:dyDescent="0.2">
      <c r="A65" s="50">
        <v>4220</v>
      </c>
      <c r="B65" s="51" t="s">
        <v>336</v>
      </c>
      <c r="C65" s="55">
        <f>SUM(C66:C69)</f>
        <v>791250</v>
      </c>
      <c r="D65" s="92"/>
      <c r="E65" s="49"/>
    </row>
    <row r="66" spans="1:5" x14ac:dyDescent="0.2">
      <c r="A66" s="50">
        <v>4221</v>
      </c>
      <c r="B66" s="51" t="s">
        <v>337</v>
      </c>
      <c r="C66" s="55">
        <v>791250</v>
      </c>
      <c r="D66" s="92"/>
      <c r="E66" s="49"/>
    </row>
    <row r="67" spans="1:5" ht="10.15" x14ac:dyDescent="0.2">
      <c r="A67" s="50">
        <v>4223</v>
      </c>
      <c r="B67" s="51" t="s">
        <v>338</v>
      </c>
      <c r="C67" s="55">
        <v>0</v>
      </c>
      <c r="D67" s="92"/>
      <c r="E67" s="49"/>
    </row>
    <row r="68" spans="1:5" ht="10.15" x14ac:dyDescent="0.2">
      <c r="A68" s="50">
        <v>4225</v>
      </c>
      <c r="B68" s="51" t="s">
        <v>340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510</v>
      </c>
      <c r="C69" s="55">
        <v>0</v>
      </c>
      <c r="D69" s="92"/>
      <c r="E69" s="49"/>
    </row>
    <row r="70" spans="1:5" ht="10.15" x14ac:dyDescent="0.2">
      <c r="A70" s="49"/>
      <c r="B70" s="49"/>
      <c r="C70" s="49"/>
      <c r="D70" s="49"/>
      <c r="E70" s="49"/>
    </row>
    <row r="71" spans="1:5" ht="10.15" x14ac:dyDescent="0.2">
      <c r="A71" s="96" t="s">
        <v>574</v>
      </c>
      <c r="B71" s="47"/>
      <c r="C71" s="47"/>
      <c r="D71" s="47"/>
      <c r="E71" s="47"/>
    </row>
    <row r="72" spans="1:5" x14ac:dyDescent="0.2">
      <c r="A72" s="48" t="s">
        <v>144</v>
      </c>
      <c r="B72" s="48" t="s">
        <v>141</v>
      </c>
      <c r="C72" s="48" t="s">
        <v>142</v>
      </c>
      <c r="D72" s="48" t="s">
        <v>145</v>
      </c>
      <c r="E72" s="48" t="s">
        <v>205</v>
      </c>
    </row>
    <row r="73" spans="1:5" ht="10.15" x14ac:dyDescent="0.2">
      <c r="A73" s="54">
        <v>4300</v>
      </c>
      <c r="B73" s="51" t="s">
        <v>341</v>
      </c>
      <c r="C73" s="55">
        <f>C74+C77+C83+C85+C87</f>
        <v>0</v>
      </c>
      <c r="D73" s="56"/>
      <c r="E73" s="56"/>
    </row>
    <row r="74" spans="1:5" ht="10.15" x14ac:dyDescent="0.2">
      <c r="A74" s="54">
        <v>4310</v>
      </c>
      <c r="B74" s="51" t="s">
        <v>342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511</v>
      </c>
      <c r="C75" s="55">
        <v>0</v>
      </c>
      <c r="D75" s="56"/>
      <c r="E75" s="56"/>
    </row>
    <row r="76" spans="1:5" ht="10.15" x14ac:dyDescent="0.2">
      <c r="A76" s="54">
        <v>4319</v>
      </c>
      <c r="B76" s="51" t="s">
        <v>343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344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345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346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347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348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349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350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350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351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351</v>
      </c>
      <c r="C86" s="55">
        <v>0</v>
      </c>
      <c r="D86" s="56"/>
      <c r="E86" s="56"/>
    </row>
    <row r="87" spans="1:5" ht="10.15" x14ac:dyDescent="0.2">
      <c r="A87" s="54">
        <v>4390</v>
      </c>
      <c r="B87" s="51" t="s">
        <v>352</v>
      </c>
      <c r="C87" s="55">
        <f>SUM(C88:C94)</f>
        <v>0</v>
      </c>
      <c r="D87" s="56"/>
      <c r="E87" s="56"/>
    </row>
    <row r="88" spans="1:5" ht="10.15" x14ac:dyDescent="0.2">
      <c r="A88" s="54">
        <v>4392</v>
      </c>
      <c r="B88" s="51" t="s">
        <v>353</v>
      </c>
      <c r="C88" s="55">
        <v>0</v>
      </c>
      <c r="D88" s="56"/>
      <c r="E88" s="56"/>
    </row>
    <row r="89" spans="1:5" ht="10.15" x14ac:dyDescent="0.2">
      <c r="A89" s="54">
        <v>4393</v>
      </c>
      <c r="B89" s="51" t="s">
        <v>512</v>
      </c>
      <c r="C89" s="55">
        <v>0</v>
      </c>
      <c r="D89" s="56"/>
      <c r="E89" s="56"/>
    </row>
    <row r="90" spans="1:5" ht="10.15" x14ac:dyDescent="0.2">
      <c r="A90" s="54">
        <v>4394</v>
      </c>
      <c r="B90" s="51" t="s">
        <v>354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355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356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513</v>
      </c>
      <c r="C93" s="55">
        <v>0</v>
      </c>
      <c r="D93" s="56"/>
      <c r="E93" s="56"/>
    </row>
    <row r="94" spans="1:5" ht="10.15" x14ac:dyDescent="0.2">
      <c r="A94" s="54">
        <v>4399</v>
      </c>
      <c r="B94" s="51" t="s">
        <v>352</v>
      </c>
      <c r="C94" s="55">
        <v>0</v>
      </c>
      <c r="D94" s="56"/>
      <c r="E94" s="56"/>
    </row>
    <row r="95" spans="1:5" ht="10.15" x14ac:dyDescent="0.2">
      <c r="A95" s="49"/>
      <c r="B95" s="49"/>
      <c r="C95" s="49"/>
      <c r="D95" s="49"/>
      <c r="E95" s="49"/>
    </row>
    <row r="96" spans="1:5" ht="10.15" x14ac:dyDescent="0.2">
      <c r="A96" s="96" t="s">
        <v>568</v>
      </c>
      <c r="B96" s="47"/>
      <c r="C96" s="47"/>
      <c r="D96" s="47"/>
      <c r="E96" s="47"/>
    </row>
    <row r="97" spans="1:5" x14ac:dyDescent="0.2">
      <c r="A97" s="48" t="s">
        <v>144</v>
      </c>
      <c r="B97" s="48" t="s">
        <v>141</v>
      </c>
      <c r="C97" s="48" t="s">
        <v>142</v>
      </c>
      <c r="D97" s="48" t="s">
        <v>357</v>
      </c>
      <c r="E97" s="48" t="s">
        <v>205</v>
      </c>
    </row>
    <row r="98" spans="1:5" ht="10.15" x14ac:dyDescent="0.2">
      <c r="A98" s="54">
        <v>5000</v>
      </c>
      <c r="B98" s="51" t="s">
        <v>358</v>
      </c>
      <c r="C98" s="55">
        <f>C99+C127+C160+C170+C185+C214</f>
        <v>512417.93</v>
      </c>
      <c r="D98" s="57">
        <v>1</v>
      </c>
      <c r="E98" s="56"/>
    </row>
    <row r="99" spans="1:5" ht="10.15" x14ac:dyDescent="0.2">
      <c r="A99" s="54">
        <v>5100</v>
      </c>
      <c r="B99" s="51" t="s">
        <v>359</v>
      </c>
      <c r="C99" s="55">
        <f>C100+C107+C117</f>
        <v>512417.93</v>
      </c>
      <c r="D99" s="57">
        <f>C99/$C$98</f>
        <v>1</v>
      </c>
      <c r="E99" s="56"/>
    </row>
    <row r="100" spans="1:5" ht="10.15" x14ac:dyDescent="0.2">
      <c r="A100" s="54">
        <v>5110</v>
      </c>
      <c r="B100" s="51" t="s">
        <v>360</v>
      </c>
      <c r="C100" s="55">
        <f>SUM(C101:C106)</f>
        <v>452803.95999999996</v>
      </c>
      <c r="D100" s="57">
        <f t="shared" ref="D100:D163" si="0">C100/$C$98</f>
        <v>0.88366142847499496</v>
      </c>
      <c r="E100" s="56"/>
    </row>
    <row r="101" spans="1:5" x14ac:dyDescent="0.2">
      <c r="A101" s="54">
        <v>5111</v>
      </c>
      <c r="B101" s="51" t="s">
        <v>361</v>
      </c>
      <c r="C101" s="55">
        <v>383478.79</v>
      </c>
      <c r="D101" s="57">
        <f t="shared" si="0"/>
        <v>0.74837113915978704</v>
      </c>
      <c r="E101" s="56"/>
    </row>
    <row r="102" spans="1:5" x14ac:dyDescent="0.2">
      <c r="A102" s="54">
        <v>5112</v>
      </c>
      <c r="B102" s="51" t="s">
        <v>362</v>
      </c>
      <c r="C102" s="55">
        <v>18540</v>
      </c>
      <c r="D102" s="57">
        <f t="shared" si="0"/>
        <v>3.6181403722543436E-2</v>
      </c>
      <c r="E102" s="56"/>
    </row>
    <row r="103" spans="1:5" ht="10.15" x14ac:dyDescent="0.2">
      <c r="A103" s="54">
        <v>5113</v>
      </c>
      <c r="B103" s="51" t="s">
        <v>363</v>
      </c>
      <c r="C103" s="55">
        <v>0</v>
      </c>
      <c r="D103" s="57">
        <f t="shared" si="0"/>
        <v>0</v>
      </c>
      <c r="E103" s="56"/>
    </row>
    <row r="104" spans="1:5" ht="10.15" x14ac:dyDescent="0.2">
      <c r="A104" s="54">
        <v>5114</v>
      </c>
      <c r="B104" s="51" t="s">
        <v>364</v>
      </c>
      <c r="C104" s="55">
        <v>23898.17</v>
      </c>
      <c r="D104" s="57">
        <f t="shared" si="0"/>
        <v>4.6638044066881108E-2</v>
      </c>
      <c r="E104" s="56"/>
    </row>
    <row r="105" spans="1:5" x14ac:dyDescent="0.2">
      <c r="A105" s="54">
        <v>5115</v>
      </c>
      <c r="B105" s="51" t="s">
        <v>365</v>
      </c>
      <c r="C105" s="55">
        <v>26887</v>
      </c>
      <c r="D105" s="57">
        <f t="shared" si="0"/>
        <v>5.2470841525783456E-2</v>
      </c>
      <c r="E105" s="56"/>
    </row>
    <row r="106" spans="1:5" x14ac:dyDescent="0.2">
      <c r="A106" s="54">
        <v>5116</v>
      </c>
      <c r="B106" s="51" t="s">
        <v>366</v>
      </c>
      <c r="C106" s="55">
        <v>0</v>
      </c>
      <c r="D106" s="57">
        <f t="shared" si="0"/>
        <v>0</v>
      </c>
      <c r="E106" s="56"/>
    </row>
    <row r="107" spans="1:5" ht="10.15" x14ac:dyDescent="0.2">
      <c r="A107" s="54">
        <v>5120</v>
      </c>
      <c r="B107" s="51" t="s">
        <v>367</v>
      </c>
      <c r="C107" s="55">
        <f>SUM(C108:C116)</f>
        <v>37481.649999999994</v>
      </c>
      <c r="D107" s="57">
        <f t="shared" si="0"/>
        <v>7.3146640282474099E-2</v>
      </c>
      <c r="E107" s="56"/>
    </row>
    <row r="108" spans="1:5" x14ac:dyDescent="0.2">
      <c r="A108" s="54">
        <v>5121</v>
      </c>
      <c r="B108" s="51" t="s">
        <v>368</v>
      </c>
      <c r="C108" s="55">
        <v>13105.21</v>
      </c>
      <c r="D108" s="57">
        <f t="shared" si="0"/>
        <v>2.557523699453686E-2</v>
      </c>
      <c r="E108" s="56"/>
    </row>
    <row r="109" spans="1:5" ht="10.15" x14ac:dyDescent="0.2">
      <c r="A109" s="54">
        <v>5122</v>
      </c>
      <c r="B109" s="51" t="s">
        <v>369</v>
      </c>
      <c r="C109" s="55">
        <v>4391.6000000000004</v>
      </c>
      <c r="D109" s="57">
        <f t="shared" si="0"/>
        <v>8.5703480360259845E-3</v>
      </c>
      <c r="E109" s="56"/>
    </row>
    <row r="110" spans="1:5" x14ac:dyDescent="0.2">
      <c r="A110" s="54">
        <v>5123</v>
      </c>
      <c r="B110" s="51" t="s">
        <v>370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371</v>
      </c>
      <c r="C111" s="55">
        <v>0</v>
      </c>
      <c r="D111" s="57">
        <f t="shared" si="0"/>
        <v>0</v>
      </c>
      <c r="E111" s="56"/>
    </row>
    <row r="112" spans="1:5" x14ac:dyDescent="0.2">
      <c r="A112" s="54">
        <v>5125</v>
      </c>
      <c r="B112" s="51" t="s">
        <v>372</v>
      </c>
      <c r="C112" s="55">
        <v>0</v>
      </c>
      <c r="D112" s="57">
        <f t="shared" si="0"/>
        <v>0</v>
      </c>
      <c r="E112" s="56"/>
    </row>
    <row r="113" spans="1:5" ht="10.15" x14ac:dyDescent="0.2">
      <c r="A113" s="54">
        <v>5126</v>
      </c>
      <c r="B113" s="51" t="s">
        <v>373</v>
      </c>
      <c r="C113" s="55">
        <v>5437.28</v>
      </c>
      <c r="D113" s="57">
        <f t="shared" si="0"/>
        <v>1.0611026042746005E-2</v>
      </c>
      <c r="E113" s="56"/>
    </row>
    <row r="114" spans="1:5" x14ac:dyDescent="0.2">
      <c r="A114" s="54">
        <v>5127</v>
      </c>
      <c r="B114" s="51" t="s">
        <v>374</v>
      </c>
      <c r="C114" s="55">
        <v>14547.56</v>
      </c>
      <c r="D114" s="57">
        <f t="shared" si="0"/>
        <v>2.8390029209165259E-2</v>
      </c>
      <c r="E114" s="56"/>
    </row>
    <row r="115" spans="1:5" ht="10.15" x14ac:dyDescent="0.2">
      <c r="A115" s="54">
        <v>5128</v>
      </c>
      <c r="B115" s="51" t="s">
        <v>375</v>
      </c>
      <c r="C115" s="55">
        <v>0</v>
      </c>
      <c r="D115" s="57">
        <f t="shared" si="0"/>
        <v>0</v>
      </c>
      <c r="E115" s="56"/>
    </row>
    <row r="116" spans="1:5" ht="10.15" x14ac:dyDescent="0.2">
      <c r="A116" s="54">
        <v>5129</v>
      </c>
      <c r="B116" s="51" t="s">
        <v>376</v>
      </c>
      <c r="C116" s="55">
        <v>0</v>
      </c>
      <c r="D116" s="57">
        <f t="shared" si="0"/>
        <v>0</v>
      </c>
      <c r="E116" s="56"/>
    </row>
    <row r="117" spans="1:5" ht="10.15" x14ac:dyDescent="0.2">
      <c r="A117" s="54">
        <v>5130</v>
      </c>
      <c r="B117" s="51" t="s">
        <v>377</v>
      </c>
      <c r="C117" s="55">
        <f>SUM(C118:C126)</f>
        <v>22132.32</v>
      </c>
      <c r="D117" s="57">
        <f t="shared" si="0"/>
        <v>4.319193124253088E-2</v>
      </c>
      <c r="E117" s="56"/>
    </row>
    <row r="118" spans="1:5" x14ac:dyDescent="0.2">
      <c r="A118" s="54">
        <v>5131</v>
      </c>
      <c r="B118" s="51" t="s">
        <v>378</v>
      </c>
      <c r="C118" s="55">
        <v>3311</v>
      </c>
      <c r="D118" s="57">
        <f t="shared" si="0"/>
        <v>6.4615225310324332E-3</v>
      </c>
      <c r="E118" s="56"/>
    </row>
    <row r="119" spans="1:5" ht="10.15" x14ac:dyDescent="0.2">
      <c r="A119" s="54">
        <v>5132</v>
      </c>
      <c r="B119" s="51" t="s">
        <v>379</v>
      </c>
      <c r="C119" s="55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380</v>
      </c>
      <c r="C120" s="55">
        <v>0</v>
      </c>
      <c r="D120" s="57">
        <f t="shared" si="0"/>
        <v>0</v>
      </c>
      <c r="E120" s="56"/>
    </row>
    <row r="121" spans="1:5" ht="10.15" x14ac:dyDescent="0.2">
      <c r="A121" s="54">
        <v>5134</v>
      </c>
      <c r="B121" s="51" t="s">
        <v>381</v>
      </c>
      <c r="C121" s="55">
        <v>746.32</v>
      </c>
      <c r="D121" s="57">
        <f t="shared" si="0"/>
        <v>1.4564673800544021E-3</v>
      </c>
      <c r="E121" s="56"/>
    </row>
    <row r="122" spans="1:5" x14ac:dyDescent="0.2">
      <c r="A122" s="54">
        <v>5135</v>
      </c>
      <c r="B122" s="51" t="s">
        <v>382</v>
      </c>
      <c r="C122" s="55">
        <v>0</v>
      </c>
      <c r="D122" s="57">
        <f t="shared" si="0"/>
        <v>0</v>
      </c>
      <c r="E122" s="56"/>
    </row>
    <row r="123" spans="1:5" x14ac:dyDescent="0.2">
      <c r="A123" s="54">
        <v>5136</v>
      </c>
      <c r="B123" s="51" t="s">
        <v>383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384</v>
      </c>
      <c r="C124" s="55">
        <v>788</v>
      </c>
      <c r="D124" s="57">
        <f t="shared" si="0"/>
        <v>1.5378072348092894E-3</v>
      </c>
      <c r="E124" s="56"/>
    </row>
    <row r="125" spans="1:5" ht="10.15" x14ac:dyDescent="0.2">
      <c r="A125" s="54">
        <v>5138</v>
      </c>
      <c r="B125" s="51" t="s">
        <v>385</v>
      </c>
      <c r="C125" s="55">
        <v>0</v>
      </c>
      <c r="D125" s="57">
        <f t="shared" si="0"/>
        <v>0</v>
      </c>
      <c r="E125" s="56"/>
    </row>
    <row r="126" spans="1:5" ht="10.15" x14ac:dyDescent="0.2">
      <c r="A126" s="54">
        <v>5139</v>
      </c>
      <c r="B126" s="51" t="s">
        <v>386</v>
      </c>
      <c r="C126" s="55">
        <v>17287</v>
      </c>
      <c r="D126" s="57">
        <f t="shared" si="0"/>
        <v>3.3736134096634757E-2</v>
      </c>
      <c r="E126" s="56"/>
    </row>
    <row r="127" spans="1:5" ht="10.15" x14ac:dyDescent="0.2">
      <c r="A127" s="54">
        <v>5200</v>
      </c>
      <c r="B127" s="51" t="s">
        <v>387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388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389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390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391</v>
      </c>
      <c r="C131" s="55">
        <f>SUM(C132:C133)</f>
        <v>0</v>
      </c>
      <c r="D131" s="57">
        <f t="shared" si="0"/>
        <v>0</v>
      </c>
      <c r="E131" s="56"/>
    </row>
    <row r="132" spans="1:5" ht="10.15" x14ac:dyDescent="0.2">
      <c r="A132" s="54">
        <v>5221</v>
      </c>
      <c r="B132" s="51" t="s">
        <v>392</v>
      </c>
      <c r="C132" s="55">
        <v>0</v>
      </c>
      <c r="D132" s="57">
        <f t="shared" si="0"/>
        <v>0</v>
      </c>
      <c r="E132" s="56"/>
    </row>
    <row r="133" spans="1:5" ht="10.15" x14ac:dyDescent="0.2">
      <c r="A133" s="54">
        <v>5222</v>
      </c>
      <c r="B133" s="51" t="s">
        <v>393</v>
      </c>
      <c r="C133" s="55">
        <v>0</v>
      </c>
      <c r="D133" s="57">
        <f t="shared" si="0"/>
        <v>0</v>
      </c>
      <c r="E133" s="56"/>
    </row>
    <row r="134" spans="1:5" ht="10.15" x14ac:dyDescent="0.2">
      <c r="A134" s="54">
        <v>5230</v>
      </c>
      <c r="B134" s="51" t="s">
        <v>338</v>
      </c>
      <c r="C134" s="55">
        <f>SUM(C135:C136)</f>
        <v>0</v>
      </c>
      <c r="D134" s="57">
        <f t="shared" si="0"/>
        <v>0</v>
      </c>
      <c r="E134" s="56"/>
    </row>
    <row r="135" spans="1:5" ht="10.15" x14ac:dyDescent="0.2">
      <c r="A135" s="54">
        <v>5231</v>
      </c>
      <c r="B135" s="51" t="s">
        <v>394</v>
      </c>
      <c r="C135" s="55">
        <v>0</v>
      </c>
      <c r="D135" s="57">
        <f t="shared" si="0"/>
        <v>0</v>
      </c>
      <c r="E135" s="56"/>
    </row>
    <row r="136" spans="1:5" ht="10.15" x14ac:dyDescent="0.2">
      <c r="A136" s="54">
        <v>5232</v>
      </c>
      <c r="B136" s="51" t="s">
        <v>395</v>
      </c>
      <c r="C136" s="55">
        <v>0</v>
      </c>
      <c r="D136" s="57">
        <f t="shared" si="0"/>
        <v>0</v>
      </c>
      <c r="E136" s="56"/>
    </row>
    <row r="137" spans="1:5" ht="10.15" x14ac:dyDescent="0.2">
      <c r="A137" s="54">
        <v>5240</v>
      </c>
      <c r="B137" s="51" t="s">
        <v>339</v>
      </c>
      <c r="C137" s="55">
        <f>SUM(C138:C141)</f>
        <v>0</v>
      </c>
      <c r="D137" s="57">
        <f t="shared" si="0"/>
        <v>0</v>
      </c>
      <c r="E137" s="56"/>
    </row>
    <row r="138" spans="1:5" ht="10.15" x14ac:dyDescent="0.2">
      <c r="A138" s="54">
        <v>5241</v>
      </c>
      <c r="B138" s="51" t="s">
        <v>396</v>
      </c>
      <c r="C138" s="55">
        <v>0</v>
      </c>
      <c r="D138" s="57">
        <f t="shared" si="0"/>
        <v>0</v>
      </c>
      <c r="E138" s="56"/>
    </row>
    <row r="139" spans="1:5" ht="10.15" x14ac:dyDescent="0.2">
      <c r="A139" s="54">
        <v>5242</v>
      </c>
      <c r="B139" s="51" t="s">
        <v>397</v>
      </c>
      <c r="C139" s="55">
        <v>0</v>
      </c>
      <c r="D139" s="57">
        <f t="shared" si="0"/>
        <v>0</v>
      </c>
      <c r="E139" s="56"/>
    </row>
    <row r="140" spans="1:5" ht="10.15" x14ac:dyDescent="0.2">
      <c r="A140" s="54">
        <v>5243</v>
      </c>
      <c r="B140" s="51" t="s">
        <v>398</v>
      </c>
      <c r="C140" s="55">
        <v>0</v>
      </c>
      <c r="D140" s="57">
        <f t="shared" si="0"/>
        <v>0</v>
      </c>
      <c r="E140" s="56"/>
    </row>
    <row r="141" spans="1:5" ht="10.15" x14ac:dyDescent="0.2">
      <c r="A141" s="54">
        <v>5244</v>
      </c>
      <c r="B141" s="51" t="s">
        <v>399</v>
      </c>
      <c r="C141" s="55">
        <v>0</v>
      </c>
      <c r="D141" s="57">
        <f t="shared" si="0"/>
        <v>0</v>
      </c>
      <c r="E141" s="56"/>
    </row>
    <row r="142" spans="1:5" ht="10.15" x14ac:dyDescent="0.2">
      <c r="A142" s="54">
        <v>5250</v>
      </c>
      <c r="B142" s="51" t="s">
        <v>340</v>
      </c>
      <c r="C142" s="55">
        <f>SUM(C143:C145)</f>
        <v>0</v>
      </c>
      <c r="D142" s="57">
        <f t="shared" si="0"/>
        <v>0</v>
      </c>
      <c r="E142" s="56"/>
    </row>
    <row r="143" spans="1:5" ht="10.15" x14ac:dyDescent="0.2">
      <c r="A143" s="54">
        <v>5251</v>
      </c>
      <c r="B143" s="51" t="s">
        <v>400</v>
      </c>
      <c r="C143" s="55">
        <v>0</v>
      </c>
      <c r="D143" s="57">
        <f t="shared" si="0"/>
        <v>0</v>
      </c>
      <c r="E143" s="56"/>
    </row>
    <row r="144" spans="1:5" ht="10.15" x14ac:dyDescent="0.2">
      <c r="A144" s="54">
        <v>5252</v>
      </c>
      <c r="B144" s="51" t="s">
        <v>401</v>
      </c>
      <c r="C144" s="55">
        <v>0</v>
      </c>
      <c r="D144" s="57">
        <f t="shared" si="0"/>
        <v>0</v>
      </c>
      <c r="E144" s="56"/>
    </row>
    <row r="145" spans="1:5" ht="10.15" x14ac:dyDescent="0.2">
      <c r="A145" s="54">
        <v>5259</v>
      </c>
      <c r="B145" s="51" t="s">
        <v>402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403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404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405</v>
      </c>
      <c r="C148" s="55">
        <v>0</v>
      </c>
      <c r="D148" s="57">
        <f t="shared" si="0"/>
        <v>0</v>
      </c>
      <c r="E148" s="56"/>
    </row>
    <row r="149" spans="1:5" ht="10.15" x14ac:dyDescent="0.2">
      <c r="A149" s="54">
        <v>5270</v>
      </c>
      <c r="B149" s="51" t="s">
        <v>406</v>
      </c>
      <c r="C149" s="55">
        <f>SUM(C150)</f>
        <v>0</v>
      </c>
      <c r="D149" s="57">
        <f t="shared" si="0"/>
        <v>0</v>
      </c>
      <c r="E149" s="56"/>
    </row>
    <row r="150" spans="1:5" ht="10.15" x14ac:dyDescent="0.2">
      <c r="A150" s="54">
        <v>5271</v>
      </c>
      <c r="B150" s="51" t="s">
        <v>407</v>
      </c>
      <c r="C150" s="55">
        <v>0</v>
      </c>
      <c r="D150" s="57">
        <f t="shared" si="0"/>
        <v>0</v>
      </c>
      <c r="E150" s="56"/>
    </row>
    <row r="151" spans="1:5" ht="10.15" x14ac:dyDescent="0.2">
      <c r="A151" s="54">
        <v>5280</v>
      </c>
      <c r="B151" s="51" t="s">
        <v>408</v>
      </c>
      <c r="C151" s="55">
        <f>SUM(C152:C156)</f>
        <v>0</v>
      </c>
      <c r="D151" s="57">
        <f t="shared" si="0"/>
        <v>0</v>
      </c>
      <c r="E151" s="56"/>
    </row>
    <row r="152" spans="1:5" ht="10.15" x14ac:dyDescent="0.2">
      <c r="A152" s="54">
        <v>5281</v>
      </c>
      <c r="B152" s="51" t="s">
        <v>409</v>
      </c>
      <c r="C152" s="55">
        <v>0</v>
      </c>
      <c r="D152" s="57">
        <f t="shared" si="0"/>
        <v>0</v>
      </c>
      <c r="E152" s="56"/>
    </row>
    <row r="153" spans="1:5" ht="10.15" x14ac:dyDescent="0.2">
      <c r="A153" s="54">
        <v>5282</v>
      </c>
      <c r="B153" s="51" t="s">
        <v>410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411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412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413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414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415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416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417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333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418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419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334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420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421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335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422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423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424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425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426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427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428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429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430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431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432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433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434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434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435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436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437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438</v>
      </c>
      <c r="C185" s="55">
        <f>C186+C195+C198+C204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439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440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441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442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443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444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445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446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447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448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449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450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451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452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453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454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455</v>
      </c>
      <c r="C204" s="55">
        <f>SUM(C205:C213)</f>
        <v>0</v>
      </c>
      <c r="D204" s="57">
        <f t="shared" si="1"/>
        <v>0</v>
      </c>
      <c r="E204" s="56"/>
    </row>
    <row r="205" spans="1:5" x14ac:dyDescent="0.2">
      <c r="A205" s="54">
        <v>5591</v>
      </c>
      <c r="B205" s="51" t="s">
        <v>456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457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5594</v>
      </c>
      <c r="B208" s="51" t="s">
        <v>514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355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461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515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462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463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464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ht="10.15" x14ac:dyDescent="0.2">
      <c r="B1" s="110"/>
    </row>
    <row r="2" spans="1:2" ht="15" customHeight="1" x14ac:dyDescent="0.2">
      <c r="A2" s="97" t="s">
        <v>188</v>
      </c>
      <c r="B2" s="98" t="s">
        <v>50</v>
      </c>
    </row>
    <row r="3" spans="1:2" ht="10.15" x14ac:dyDescent="0.2">
      <c r="A3" s="13"/>
      <c r="B3" s="111"/>
    </row>
    <row r="4" spans="1:2" ht="14.1" customHeight="1" x14ac:dyDescent="0.2">
      <c r="A4" s="112" t="s">
        <v>569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146</v>
      </c>
    </row>
    <row r="7" spans="1:2" ht="14.1" customHeight="1" x14ac:dyDescent="0.2">
      <c r="A7" s="103"/>
      <c r="B7" s="102" t="s">
        <v>63</v>
      </c>
    </row>
    <row r="8" spans="1:2" ht="10.15" x14ac:dyDescent="0.2">
      <c r="A8" s="103"/>
    </row>
    <row r="9" spans="1:2" x14ac:dyDescent="0.2">
      <c r="A9" s="112" t="s">
        <v>570</v>
      </c>
      <c r="B9" s="104" t="s">
        <v>148</v>
      </c>
    </row>
    <row r="10" spans="1:2" ht="15" customHeight="1" x14ac:dyDescent="0.2">
      <c r="A10" s="103"/>
      <c r="B10" s="113" t="s">
        <v>63</v>
      </c>
    </row>
    <row r="11" spans="1:2" ht="10.15" x14ac:dyDescent="0.2">
      <c r="A11" s="103"/>
    </row>
    <row r="12" spans="1:2" x14ac:dyDescent="0.2">
      <c r="A12" s="112" t="s">
        <v>572</v>
      </c>
      <c r="B12" s="104" t="s">
        <v>148</v>
      </c>
    </row>
    <row r="13" spans="1:2" ht="20.4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ht="10.15" x14ac:dyDescent="0.2">
      <c r="A15" s="103"/>
    </row>
    <row r="16" spans="1:2" ht="10.15" x14ac:dyDescent="0.2">
      <c r="A16" s="103"/>
    </row>
    <row r="17" spans="1:2" ht="15" customHeight="1" x14ac:dyDescent="0.2">
      <c r="A17" s="112" t="s">
        <v>573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ht="10.15" x14ac:dyDescent="0.2">
      <c r="A19" s="13"/>
    </row>
    <row r="20" spans="1:2" ht="10.15" x14ac:dyDescent="0.2">
      <c r="A20" s="13"/>
    </row>
    <row r="21" spans="1:2" ht="10.15" x14ac:dyDescent="0.2">
      <c r="A21" s="13"/>
    </row>
    <row r="22" spans="1:2" ht="10.15" x14ac:dyDescent="0.2">
      <c r="A22" s="13"/>
    </row>
    <row r="23" spans="1:2" ht="10.15" x14ac:dyDescent="0.2">
      <c r="A23" s="13"/>
    </row>
    <row r="24" spans="1:2" ht="10.15" x14ac:dyDescent="0.2">
      <c r="A24" s="13"/>
    </row>
    <row r="25" spans="1:2" ht="10.15" x14ac:dyDescent="0.2">
      <c r="A25" s="13"/>
    </row>
    <row r="26" spans="1:2" ht="10.15" x14ac:dyDescent="0.2">
      <c r="A26" s="13"/>
    </row>
    <row r="27" spans="1:2" ht="10.15" x14ac:dyDescent="0.2">
      <c r="A27" s="13"/>
    </row>
    <row r="28" spans="1:2" ht="10.15" x14ac:dyDescent="0.2">
      <c r="A28" s="13"/>
    </row>
    <row r="29" spans="1:2" ht="10.15" x14ac:dyDescent="0.2">
      <c r="A29" s="13"/>
    </row>
    <row r="30" spans="1:2" ht="10.15" x14ac:dyDescent="0.2">
      <c r="A30" s="13"/>
    </row>
    <row r="31" spans="1:2" ht="10.15" x14ac:dyDescent="0.2">
      <c r="A31" s="13"/>
    </row>
    <row r="32" spans="1:2" ht="10.15" x14ac:dyDescent="0.2">
      <c r="A32" s="13"/>
    </row>
    <row r="33" spans="1:1" ht="10.15" x14ac:dyDescent="0.2">
      <c r="A33" s="13"/>
    </row>
    <row r="34" spans="1:1" ht="10.15" x14ac:dyDescent="0.2">
      <c r="A34" s="13"/>
    </row>
    <row r="35" spans="1:1" ht="10.15" x14ac:dyDescent="0.2">
      <c r="A35" s="13"/>
    </row>
    <row r="36" spans="1:1" ht="10.15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662</v>
      </c>
      <c r="B1" s="171"/>
      <c r="C1" s="171"/>
      <c r="D1" s="27" t="s">
        <v>605</v>
      </c>
      <c r="E1" s="28">
        <v>2023</v>
      </c>
    </row>
    <row r="2" spans="1:5" ht="18.95" customHeight="1" x14ac:dyDescent="0.2">
      <c r="A2" s="171" t="s">
        <v>611</v>
      </c>
      <c r="B2" s="171"/>
      <c r="C2" s="171"/>
      <c r="D2" s="27" t="s">
        <v>606</v>
      </c>
      <c r="E2" s="28" t="s">
        <v>608</v>
      </c>
    </row>
    <row r="3" spans="1:5" ht="18.95" customHeight="1" x14ac:dyDescent="0.2">
      <c r="A3" s="171" t="s">
        <v>663</v>
      </c>
      <c r="B3" s="171"/>
      <c r="C3" s="171"/>
      <c r="D3" s="27" t="s">
        <v>607</v>
      </c>
      <c r="E3" s="28">
        <v>1</v>
      </c>
    </row>
    <row r="4" spans="1:5" ht="10.15" x14ac:dyDescent="0.2">
      <c r="A4" s="30" t="s">
        <v>194</v>
      </c>
      <c r="B4" s="31"/>
      <c r="C4" s="31"/>
      <c r="D4" s="31"/>
      <c r="E4" s="31"/>
    </row>
    <row r="6" spans="1:5" ht="10.15" x14ac:dyDescent="0.2">
      <c r="A6" s="31" t="s">
        <v>172</v>
      </c>
      <c r="B6" s="31"/>
      <c r="C6" s="31"/>
      <c r="D6" s="31"/>
      <c r="E6" s="31"/>
    </row>
    <row r="7" spans="1:5" ht="10.1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ht="10.15" x14ac:dyDescent="0.2">
      <c r="A8" s="33">
        <v>3110</v>
      </c>
      <c r="B8" s="29" t="s">
        <v>334</v>
      </c>
      <c r="C8" s="34">
        <v>0</v>
      </c>
    </row>
    <row r="9" spans="1:5" ht="10.15" x14ac:dyDescent="0.2">
      <c r="A9" s="33">
        <v>3120</v>
      </c>
      <c r="B9" s="29" t="s">
        <v>465</v>
      </c>
      <c r="C9" s="34">
        <v>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ht="10.15" x14ac:dyDescent="0.2">
      <c r="A12" s="31" t="s">
        <v>174</v>
      </c>
      <c r="B12" s="31"/>
      <c r="C12" s="31"/>
      <c r="D12" s="31"/>
      <c r="E12" s="31"/>
    </row>
    <row r="13" spans="1:5" ht="10.1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ht="10.15" x14ac:dyDescent="0.2">
      <c r="A14" s="33">
        <v>3210</v>
      </c>
      <c r="B14" s="29" t="s">
        <v>468</v>
      </c>
      <c r="C14" s="34">
        <v>284826.95</v>
      </c>
    </row>
    <row r="15" spans="1:5" ht="10.15" x14ac:dyDescent="0.2">
      <c r="A15" s="33">
        <v>3220</v>
      </c>
      <c r="B15" s="29" t="s">
        <v>469</v>
      </c>
      <c r="C15" s="34">
        <v>4521154.8099999996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ht="10.15" x14ac:dyDescent="0.2">
      <c r="A21" s="33">
        <v>3240</v>
      </c>
      <c r="B21" s="29" t="s">
        <v>475</v>
      </c>
      <c r="C21" s="34">
        <f>SUM(C22:C24)</f>
        <v>0</v>
      </c>
    </row>
    <row r="22" spans="1:3" ht="10.15" x14ac:dyDescent="0.2">
      <c r="A22" s="33">
        <v>3241</v>
      </c>
      <c r="B22" s="29" t="s">
        <v>476</v>
      </c>
      <c r="C22" s="34">
        <v>0</v>
      </c>
    </row>
    <row r="23" spans="1:3" ht="10.15" x14ac:dyDescent="0.2">
      <c r="A23" s="33">
        <v>3242</v>
      </c>
      <c r="B23" s="29" t="s">
        <v>477</v>
      </c>
      <c r="C23" s="34">
        <v>0</v>
      </c>
    </row>
    <row r="24" spans="1:3" ht="10.15" x14ac:dyDescent="0.2">
      <c r="A24" s="33">
        <v>3243</v>
      </c>
      <c r="B24" s="29" t="s">
        <v>478</v>
      </c>
      <c r="C24" s="34">
        <v>0</v>
      </c>
    </row>
    <row r="25" spans="1:3" ht="10.15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ht="10.15" x14ac:dyDescent="0.2">
      <c r="A27" s="33">
        <v>3252</v>
      </c>
      <c r="B27" s="29" t="s">
        <v>481</v>
      </c>
      <c r="C27" s="34">
        <v>0</v>
      </c>
    </row>
    <row r="29" spans="1:3" ht="10.15" x14ac:dyDescent="0.2">
      <c r="B2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173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2"/>
  <sheetViews>
    <sheetView topLeftCell="A46" workbookViewId="0">
      <selection activeCell="A81" sqref="A8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1" t="s">
        <v>662</v>
      </c>
      <c r="B1" s="171"/>
      <c r="C1" s="171"/>
      <c r="D1" s="27" t="s">
        <v>605</v>
      </c>
      <c r="E1" s="28">
        <v>2023</v>
      </c>
    </row>
    <row r="2" spans="1:5" s="35" customFormat="1" ht="18.95" customHeight="1" x14ac:dyDescent="0.3">
      <c r="A2" s="171" t="s">
        <v>612</v>
      </c>
      <c r="B2" s="171"/>
      <c r="C2" s="171"/>
      <c r="D2" s="27" t="s">
        <v>606</v>
      </c>
      <c r="E2" s="28" t="s">
        <v>608</v>
      </c>
    </row>
    <row r="3" spans="1:5" s="35" customFormat="1" ht="18.95" customHeight="1" x14ac:dyDescent="0.3">
      <c r="A3" s="171" t="s">
        <v>663</v>
      </c>
      <c r="B3" s="171"/>
      <c r="C3" s="171"/>
      <c r="D3" s="27" t="s">
        <v>607</v>
      </c>
      <c r="E3" s="28">
        <v>1</v>
      </c>
    </row>
    <row r="4" spans="1:5" ht="10.15" x14ac:dyDescent="0.2">
      <c r="A4" s="30" t="s">
        <v>194</v>
      </c>
      <c r="B4" s="31"/>
      <c r="C4" s="31"/>
      <c r="D4" s="31"/>
      <c r="E4" s="31"/>
    </row>
    <row r="6" spans="1:5" ht="10.15" x14ac:dyDescent="0.2">
      <c r="A6" s="31" t="s">
        <v>175</v>
      </c>
      <c r="B6" s="31"/>
      <c r="C6" s="31"/>
      <c r="D6" s="31"/>
      <c r="E6" s="31"/>
    </row>
    <row r="7" spans="1:5" ht="10.15" x14ac:dyDescent="0.2">
      <c r="A7" s="32" t="s">
        <v>144</v>
      </c>
      <c r="B7" s="32" t="s">
        <v>649</v>
      </c>
      <c r="C7" s="129">
        <v>2023</v>
      </c>
      <c r="D7" s="129">
        <v>2022</v>
      </c>
      <c r="E7" s="32"/>
    </row>
    <row r="8" spans="1:5" ht="10.1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1613480.59</v>
      </c>
      <c r="D9" s="34">
        <v>1431783.18</v>
      </c>
    </row>
    <row r="10" spans="1:5" ht="10.15" x14ac:dyDescent="0.2">
      <c r="A10" s="33">
        <v>1113</v>
      </c>
      <c r="B10" s="29" t="s">
        <v>484</v>
      </c>
      <c r="C10" s="34">
        <v>0</v>
      </c>
      <c r="D10" s="34">
        <v>0</v>
      </c>
    </row>
    <row r="11" spans="1:5" ht="10.1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ht="10.1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ht="10.15" x14ac:dyDescent="0.2">
      <c r="A15" s="133">
        <v>1110</v>
      </c>
      <c r="B15" s="134" t="s">
        <v>627</v>
      </c>
      <c r="C15" s="135">
        <f>SUM(C8:C14)</f>
        <v>1613480.59</v>
      </c>
      <c r="D15" s="135">
        <f>SUM(D8:D14)</f>
        <v>1431783.18</v>
      </c>
    </row>
    <row r="18" spans="1:5" ht="10.15" x14ac:dyDescent="0.2">
      <c r="A18" s="31" t="s">
        <v>176</v>
      </c>
      <c r="B18" s="31"/>
      <c r="C18" s="31"/>
      <c r="D18" s="31"/>
      <c r="E18" s="130"/>
    </row>
    <row r="19" spans="1:5" x14ac:dyDescent="0.2">
      <c r="A19" s="32" t="s">
        <v>144</v>
      </c>
      <c r="B19" s="32" t="s">
        <v>649</v>
      </c>
      <c r="C19" s="144" t="s">
        <v>648</v>
      </c>
      <c r="D19" s="144" t="s">
        <v>179</v>
      </c>
      <c r="E19" s="130"/>
    </row>
    <row r="20" spans="1:5" ht="10.15" x14ac:dyDescent="0.2">
      <c r="A20" s="133">
        <v>1230</v>
      </c>
      <c r="B20" s="134" t="s">
        <v>228</v>
      </c>
      <c r="C20" s="135">
        <f>SUM(C21:C27)</f>
        <v>0</v>
      </c>
      <c r="D20" s="135">
        <f>SUM(D21:D27)</f>
        <v>0</v>
      </c>
      <c r="E20" s="130"/>
    </row>
    <row r="21" spans="1:5" ht="10.15" x14ac:dyDescent="0.2">
      <c r="A21" s="33">
        <v>1231</v>
      </c>
      <c r="B21" s="29" t="s">
        <v>229</v>
      </c>
      <c r="C21" s="34">
        <v>0</v>
      </c>
      <c r="D21" s="132">
        <v>0</v>
      </c>
      <c r="E21" s="130"/>
    </row>
    <row r="22" spans="1:5" ht="10.15" x14ac:dyDescent="0.2">
      <c r="A22" s="33">
        <v>1232</v>
      </c>
      <c r="B22" s="29" t="s">
        <v>230</v>
      </c>
      <c r="C22" s="34">
        <v>0</v>
      </c>
      <c r="D22" s="132">
        <v>0</v>
      </c>
      <c r="E22" s="130"/>
    </row>
    <row r="23" spans="1:5" ht="10.15" x14ac:dyDescent="0.2">
      <c r="A23" s="33">
        <v>1233</v>
      </c>
      <c r="B23" s="29" t="s">
        <v>231</v>
      </c>
      <c r="C23" s="34">
        <v>0</v>
      </c>
      <c r="D23" s="132">
        <v>0</v>
      </c>
      <c r="E23" s="130"/>
    </row>
    <row r="24" spans="1:5" ht="10.15" x14ac:dyDescent="0.2">
      <c r="A24" s="33">
        <v>1234</v>
      </c>
      <c r="B24" s="29" t="s">
        <v>232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233</v>
      </c>
      <c r="C25" s="34">
        <v>0</v>
      </c>
      <c r="D25" s="132">
        <v>0</v>
      </c>
      <c r="E25" s="130"/>
    </row>
    <row r="26" spans="1:5" ht="10.15" x14ac:dyDescent="0.2">
      <c r="A26" s="33">
        <v>1236</v>
      </c>
      <c r="B26" s="29" t="s">
        <v>234</v>
      </c>
      <c r="C26" s="34">
        <v>0</v>
      </c>
      <c r="D26" s="132">
        <v>0</v>
      </c>
      <c r="E26" s="130"/>
    </row>
    <row r="27" spans="1:5" ht="10.15" x14ac:dyDescent="0.2">
      <c r="A27" s="33">
        <v>1239</v>
      </c>
      <c r="B27" s="29" t="s">
        <v>235</v>
      </c>
      <c r="C27" s="34">
        <v>0</v>
      </c>
      <c r="D27" s="132">
        <v>0</v>
      </c>
      <c r="E27" s="130"/>
    </row>
    <row r="28" spans="1:5" ht="10.15" x14ac:dyDescent="0.2">
      <c r="A28" s="133">
        <v>1240</v>
      </c>
      <c r="B28" s="134" t="s">
        <v>236</v>
      </c>
      <c r="C28" s="135">
        <f>SUM(C29:C36)</f>
        <v>0</v>
      </c>
      <c r="D28" s="135">
        <f>SUM(D29:D36)</f>
        <v>0</v>
      </c>
      <c r="E28" s="130"/>
    </row>
    <row r="29" spans="1:5" x14ac:dyDescent="0.2">
      <c r="A29" s="33">
        <v>1241</v>
      </c>
      <c r="B29" s="29" t="s">
        <v>237</v>
      </c>
      <c r="C29" s="34">
        <v>0</v>
      </c>
      <c r="D29" s="132">
        <v>0</v>
      </c>
      <c r="E29" s="130"/>
    </row>
    <row r="30" spans="1:5" ht="10.15" x14ac:dyDescent="0.2">
      <c r="A30" s="33">
        <v>1242</v>
      </c>
      <c r="B30" s="29" t="s">
        <v>238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239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240</v>
      </c>
      <c r="C32" s="34">
        <v>0</v>
      </c>
      <c r="D32" s="132">
        <v>0</v>
      </c>
      <c r="E32" s="130"/>
    </row>
    <row r="33" spans="1:5" ht="10.15" x14ac:dyDescent="0.2">
      <c r="A33" s="33">
        <v>1245</v>
      </c>
      <c r="B33" s="29" t="s">
        <v>241</v>
      </c>
      <c r="C33" s="34">
        <v>0</v>
      </c>
      <c r="D33" s="132">
        <v>0</v>
      </c>
      <c r="E33" s="130"/>
    </row>
    <row r="34" spans="1:5" ht="10.15" x14ac:dyDescent="0.2">
      <c r="A34" s="33">
        <v>1246</v>
      </c>
      <c r="B34" s="29" t="s">
        <v>242</v>
      </c>
      <c r="C34" s="34">
        <v>0</v>
      </c>
      <c r="D34" s="132">
        <v>0</v>
      </c>
    </row>
    <row r="35" spans="1:5" ht="10.15" x14ac:dyDescent="0.2">
      <c r="A35" s="33">
        <v>1247</v>
      </c>
      <c r="B35" s="29" t="s">
        <v>243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132">
        <v>0</v>
      </c>
    </row>
    <row r="37" spans="1:5" ht="10.15" x14ac:dyDescent="0.2">
      <c r="A37" s="133">
        <v>1250</v>
      </c>
      <c r="B37" s="134" t="s">
        <v>246</v>
      </c>
      <c r="C37" s="135">
        <f>SUM(C38:C42)</f>
        <v>0</v>
      </c>
      <c r="D37" s="135">
        <f>SUM(D38:D42)</f>
        <v>0</v>
      </c>
      <c r="E37" s="134"/>
    </row>
    <row r="38" spans="1:5" ht="10.15" x14ac:dyDescent="0.2">
      <c r="A38" s="33">
        <v>1251</v>
      </c>
      <c r="B38" s="29" t="s">
        <v>247</v>
      </c>
      <c r="C38" s="34">
        <v>0</v>
      </c>
      <c r="D38" s="132">
        <v>0</v>
      </c>
    </row>
    <row r="39" spans="1:5" ht="10.15" x14ac:dyDescent="0.2">
      <c r="A39" s="33">
        <v>1252</v>
      </c>
      <c r="B39" s="29" t="s">
        <v>248</v>
      </c>
      <c r="C39" s="34">
        <v>0</v>
      </c>
      <c r="D39" s="132">
        <v>0</v>
      </c>
    </row>
    <row r="40" spans="1:5" ht="10.15" x14ac:dyDescent="0.2">
      <c r="A40" s="33">
        <v>1253</v>
      </c>
      <c r="B40" s="29" t="s">
        <v>249</v>
      </c>
      <c r="C40" s="34">
        <v>0</v>
      </c>
      <c r="D40" s="132">
        <v>0</v>
      </c>
    </row>
    <row r="41" spans="1:5" ht="10.15" x14ac:dyDescent="0.2">
      <c r="A41" s="33">
        <v>1254</v>
      </c>
      <c r="B41" s="29" t="s">
        <v>250</v>
      </c>
      <c r="C41" s="34">
        <v>0</v>
      </c>
      <c r="D41" s="132">
        <v>0</v>
      </c>
    </row>
    <row r="42" spans="1:5" ht="10.15" x14ac:dyDescent="0.2">
      <c r="A42" s="33">
        <v>1259</v>
      </c>
      <c r="B42" s="29" t="s">
        <v>251</v>
      </c>
      <c r="C42" s="34">
        <v>0</v>
      </c>
      <c r="D42" s="132">
        <v>0</v>
      </c>
    </row>
    <row r="43" spans="1:5" x14ac:dyDescent="0.2">
      <c r="B43" s="136" t="s">
        <v>628</v>
      </c>
      <c r="C43" s="135">
        <f>C20+C28+C37</f>
        <v>0</v>
      </c>
      <c r="D43" s="135">
        <f>D20+D28+D37</f>
        <v>0</v>
      </c>
    </row>
    <row r="44" spans="1:5" s="130" customFormat="1" ht="10.15" x14ac:dyDescent="0.2"/>
    <row r="45" spans="1:5" ht="10.15" x14ac:dyDescent="0.2">
      <c r="A45" s="31" t="s">
        <v>184</v>
      </c>
      <c r="B45" s="31"/>
      <c r="C45" s="31"/>
      <c r="D45" s="31"/>
      <c r="E45" s="31"/>
    </row>
    <row r="46" spans="1:5" ht="10.15" x14ac:dyDescent="0.2">
      <c r="A46" s="32" t="s">
        <v>144</v>
      </c>
      <c r="B46" s="32" t="s">
        <v>649</v>
      </c>
      <c r="C46" s="129">
        <v>2023</v>
      </c>
      <c r="D46" s="129">
        <v>2022</v>
      </c>
      <c r="E46" s="32"/>
    </row>
    <row r="47" spans="1:5" s="130" customFormat="1" ht="10.15" x14ac:dyDescent="0.2">
      <c r="A47" s="133">
        <v>3210</v>
      </c>
      <c r="B47" s="134" t="s">
        <v>629</v>
      </c>
      <c r="C47" s="135">
        <v>284826.95</v>
      </c>
      <c r="D47" s="135">
        <v>419478.6</v>
      </c>
    </row>
    <row r="48" spans="1:5" ht="10.15" x14ac:dyDescent="0.2">
      <c r="A48" s="131"/>
      <c r="B48" s="136" t="s">
        <v>617</v>
      </c>
      <c r="C48" s="135">
        <f>C51+C63+C91+C94+C49</f>
        <v>-0.23</v>
      </c>
      <c r="D48" s="135">
        <f>D51+D63+D91+D94+D49</f>
        <v>270509.79000000004</v>
      </c>
    </row>
    <row r="49" spans="1:4" s="130" customFormat="1" ht="10.15" x14ac:dyDescent="0.2">
      <c r="A49" s="153">
        <v>5100</v>
      </c>
      <c r="B49" s="154" t="s">
        <v>359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650</v>
      </c>
      <c r="C50" s="158">
        <v>0</v>
      </c>
      <c r="D50" s="158">
        <v>0</v>
      </c>
    </row>
    <row r="51" spans="1:4" ht="10.15" x14ac:dyDescent="0.2">
      <c r="A51" s="133">
        <v>5400</v>
      </c>
      <c r="B51" s="134" t="s">
        <v>424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618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426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619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429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620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432</v>
      </c>
      <c r="C57" s="132">
        <v>0</v>
      </c>
      <c r="D57" s="132">
        <v>0</v>
      </c>
    </row>
    <row r="58" spans="1:4" ht="10.15" x14ac:dyDescent="0.2">
      <c r="A58" s="131">
        <v>5440</v>
      </c>
      <c r="B58" s="130" t="s">
        <v>621</v>
      </c>
      <c r="C58" s="132">
        <f>C59</f>
        <v>0</v>
      </c>
      <c r="D58" s="132">
        <f>D59</f>
        <v>0</v>
      </c>
    </row>
    <row r="59" spans="1:4" ht="10.15" x14ac:dyDescent="0.2">
      <c r="A59" s="131">
        <v>5441</v>
      </c>
      <c r="B59" s="130" t="s">
        <v>621</v>
      </c>
      <c r="C59" s="132">
        <v>0</v>
      </c>
      <c r="D59" s="132">
        <v>0</v>
      </c>
    </row>
    <row r="60" spans="1:4" ht="10.15" x14ac:dyDescent="0.2">
      <c r="A60" s="131">
        <v>5450</v>
      </c>
      <c r="B60" s="130" t="s">
        <v>622</v>
      </c>
      <c r="C60" s="132">
        <f>SUM(C61:C62)</f>
        <v>0</v>
      </c>
      <c r="D60" s="132">
        <f>SUM(D61:D62)</f>
        <v>0</v>
      </c>
    </row>
    <row r="61" spans="1:4" ht="10.15" x14ac:dyDescent="0.2">
      <c r="A61" s="131">
        <v>5451</v>
      </c>
      <c r="B61" s="130" t="s">
        <v>436</v>
      </c>
      <c r="C61" s="132">
        <v>0</v>
      </c>
      <c r="D61" s="132">
        <v>0</v>
      </c>
    </row>
    <row r="62" spans="1:4" ht="10.15" x14ac:dyDescent="0.2">
      <c r="A62" s="131">
        <v>5452</v>
      </c>
      <c r="B62" s="130" t="s">
        <v>437</v>
      </c>
      <c r="C62" s="132">
        <v>0</v>
      </c>
      <c r="D62" s="132">
        <v>0</v>
      </c>
    </row>
    <row r="63" spans="1:4" ht="10.15" x14ac:dyDescent="0.2">
      <c r="A63" s="133">
        <v>5500</v>
      </c>
      <c r="B63" s="134" t="s">
        <v>438</v>
      </c>
      <c r="C63" s="135">
        <f>C64+C73+C76+C82</f>
        <v>0</v>
      </c>
      <c r="D63" s="135">
        <f>D64+D73+D76+D82</f>
        <v>70141.63</v>
      </c>
    </row>
    <row r="64" spans="1:4" ht="10.15" x14ac:dyDescent="0.2">
      <c r="A64" s="33">
        <v>5510</v>
      </c>
      <c r="B64" s="29" t="s">
        <v>439</v>
      </c>
      <c r="C64" s="34">
        <f>SUM(C65:C72)</f>
        <v>0</v>
      </c>
      <c r="D64" s="34">
        <f>SUM(D65:D72)</f>
        <v>70141.63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0</v>
      </c>
      <c r="D69" s="34">
        <v>62763.69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7377.94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ht="10.15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ht="10.15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ht="10.15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ht="10.15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ht="10.15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ht="10.15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ht="10.15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133">
        <v>5600</v>
      </c>
      <c r="B91" s="134" t="s">
        <v>79</v>
      </c>
      <c r="C91" s="135">
        <f>C92</f>
        <v>0</v>
      </c>
      <c r="D91" s="135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133">
        <v>2110</v>
      </c>
      <c r="B94" s="139" t="s">
        <v>630</v>
      </c>
      <c r="C94" s="135">
        <f>SUM(C95:C99)</f>
        <v>-0.23</v>
      </c>
      <c r="D94" s="135">
        <f>SUM(D95:D99)</f>
        <v>200368.16</v>
      </c>
    </row>
    <row r="95" spans="1:4" x14ac:dyDescent="0.2">
      <c r="A95" s="131">
        <v>2111</v>
      </c>
      <c r="B95" s="130" t="s">
        <v>631</v>
      </c>
      <c r="C95" s="132">
        <v>0</v>
      </c>
      <c r="D95" s="132">
        <v>57611.91</v>
      </c>
    </row>
    <row r="96" spans="1:4" x14ac:dyDescent="0.2">
      <c r="A96" s="131">
        <v>2112</v>
      </c>
      <c r="B96" s="130" t="s">
        <v>632</v>
      </c>
      <c r="C96" s="132">
        <v>0</v>
      </c>
      <c r="D96" s="132">
        <v>0</v>
      </c>
    </row>
    <row r="97" spans="1:4" x14ac:dyDescent="0.2">
      <c r="A97" s="131">
        <v>2112</v>
      </c>
      <c r="B97" s="130" t="s">
        <v>633</v>
      </c>
      <c r="C97" s="132">
        <v>-0.23</v>
      </c>
      <c r="D97" s="132">
        <v>142756.25</v>
      </c>
    </row>
    <row r="98" spans="1:4" x14ac:dyDescent="0.2">
      <c r="A98" s="131">
        <v>2115</v>
      </c>
      <c r="B98" s="130" t="s">
        <v>634</v>
      </c>
      <c r="C98" s="132">
        <v>0</v>
      </c>
      <c r="D98" s="132">
        <v>0</v>
      </c>
    </row>
    <row r="99" spans="1:4" x14ac:dyDescent="0.2">
      <c r="A99" s="131">
        <v>2114</v>
      </c>
      <c r="B99" s="130" t="s">
        <v>635</v>
      </c>
      <c r="C99" s="132">
        <v>0</v>
      </c>
      <c r="D99" s="132">
        <v>0</v>
      </c>
    </row>
    <row r="100" spans="1:4" x14ac:dyDescent="0.2">
      <c r="A100" s="131"/>
      <c r="B100" s="136" t="s">
        <v>636</v>
      </c>
      <c r="C100" s="135">
        <f>+C101</f>
        <v>0</v>
      </c>
      <c r="D100" s="135">
        <f>+D101</f>
        <v>0</v>
      </c>
    </row>
    <row r="101" spans="1:4" s="130" customFormat="1" x14ac:dyDescent="0.2">
      <c r="A101" s="153">
        <v>3100</v>
      </c>
      <c r="B101" s="159" t="s">
        <v>651</v>
      </c>
      <c r="C101" s="160">
        <f>SUM(C102:C105)</f>
        <v>0</v>
      </c>
      <c r="D101" s="160">
        <f>SUM(D102:D105)</f>
        <v>0</v>
      </c>
    </row>
    <row r="102" spans="1:4" s="130" customFormat="1" x14ac:dyDescent="0.2">
      <c r="A102" s="156"/>
      <c r="B102" s="161" t="s">
        <v>652</v>
      </c>
      <c r="C102" s="162">
        <v>0</v>
      </c>
      <c r="D102" s="162">
        <v>0</v>
      </c>
    </row>
    <row r="103" spans="1:4" s="130" customFormat="1" x14ac:dyDescent="0.2">
      <c r="A103" s="156"/>
      <c r="B103" s="161" t="s">
        <v>653</v>
      </c>
      <c r="C103" s="162">
        <v>0</v>
      </c>
      <c r="D103" s="162">
        <v>0</v>
      </c>
    </row>
    <row r="104" spans="1:4" s="130" customFormat="1" x14ac:dyDescent="0.2">
      <c r="A104" s="156"/>
      <c r="B104" s="161" t="s">
        <v>654</v>
      </c>
      <c r="C104" s="162">
        <v>0</v>
      </c>
      <c r="D104" s="162">
        <v>0</v>
      </c>
    </row>
    <row r="105" spans="1:4" s="130" customFormat="1" x14ac:dyDescent="0.2">
      <c r="A105" s="156"/>
      <c r="B105" s="161" t="s">
        <v>655</v>
      </c>
      <c r="C105" s="162">
        <v>0</v>
      </c>
      <c r="D105" s="162">
        <v>0</v>
      </c>
    </row>
    <row r="106" spans="1:4" s="130" customFormat="1" x14ac:dyDescent="0.2">
      <c r="A106" s="156"/>
      <c r="B106" s="164" t="s">
        <v>656</v>
      </c>
      <c r="C106" s="155">
        <f>+C107</f>
        <v>0</v>
      </c>
      <c r="D106" s="155">
        <f>+D107</f>
        <v>0</v>
      </c>
    </row>
    <row r="107" spans="1:4" s="130" customFormat="1" x14ac:dyDescent="0.2">
      <c r="A107" s="153">
        <v>1270</v>
      </c>
      <c r="B107" s="163" t="s">
        <v>252</v>
      </c>
      <c r="C107" s="160">
        <f>+C108</f>
        <v>0</v>
      </c>
      <c r="D107" s="160">
        <f>+D108</f>
        <v>0</v>
      </c>
    </row>
    <row r="108" spans="1:4" s="130" customFormat="1" x14ac:dyDescent="0.2">
      <c r="A108" s="156">
        <v>1273</v>
      </c>
      <c r="B108" s="157" t="s">
        <v>657</v>
      </c>
      <c r="C108" s="162">
        <v>0</v>
      </c>
      <c r="D108" s="162">
        <v>0</v>
      </c>
    </row>
    <row r="109" spans="1:4" s="130" customFormat="1" x14ac:dyDescent="0.2">
      <c r="A109" s="156"/>
      <c r="B109" s="164" t="s">
        <v>658</v>
      </c>
      <c r="C109" s="155">
        <f>+C110+C112</f>
        <v>0</v>
      </c>
      <c r="D109" s="155">
        <f>+D110+D112</f>
        <v>0</v>
      </c>
    </row>
    <row r="110" spans="1:4" s="130" customFormat="1" x14ac:dyDescent="0.2">
      <c r="A110" s="153">
        <v>4300</v>
      </c>
      <c r="B110" s="159" t="s">
        <v>659</v>
      </c>
      <c r="C110" s="160">
        <f>+C111</f>
        <v>0</v>
      </c>
      <c r="D110" s="165">
        <f>+D111</f>
        <v>0</v>
      </c>
    </row>
    <row r="111" spans="1:4" s="130" customFormat="1" x14ac:dyDescent="0.2">
      <c r="A111" s="156">
        <v>4399</v>
      </c>
      <c r="B111" s="161" t="s">
        <v>352</v>
      </c>
      <c r="C111" s="162">
        <v>0</v>
      </c>
      <c r="D111" s="162">
        <v>0</v>
      </c>
    </row>
    <row r="112" spans="1:4" x14ac:dyDescent="0.2">
      <c r="A112" s="133">
        <v>1120</v>
      </c>
      <c r="B112" s="140" t="s">
        <v>637</v>
      </c>
      <c r="C112" s="135">
        <f>SUM(C113:C121)</f>
        <v>0</v>
      </c>
      <c r="D112" s="135">
        <f>SUM(D113:D121)</f>
        <v>0</v>
      </c>
    </row>
    <row r="113" spans="1:4" x14ac:dyDescent="0.2">
      <c r="A113" s="131">
        <v>1124</v>
      </c>
      <c r="B113" s="141" t="s">
        <v>638</v>
      </c>
      <c r="C113" s="142">
        <v>0</v>
      </c>
      <c r="D113" s="132">
        <v>0</v>
      </c>
    </row>
    <row r="114" spans="1:4" x14ac:dyDescent="0.2">
      <c r="A114" s="131">
        <v>1124</v>
      </c>
      <c r="B114" s="141" t="s">
        <v>639</v>
      </c>
      <c r="C114" s="142">
        <v>0</v>
      </c>
      <c r="D114" s="132">
        <v>0</v>
      </c>
    </row>
    <row r="115" spans="1:4" x14ac:dyDescent="0.2">
      <c r="A115" s="131">
        <v>1124</v>
      </c>
      <c r="B115" s="141" t="s">
        <v>640</v>
      </c>
      <c r="C115" s="142">
        <v>0</v>
      </c>
      <c r="D115" s="132">
        <v>0</v>
      </c>
    </row>
    <row r="116" spans="1:4" x14ac:dyDescent="0.2">
      <c r="A116" s="131">
        <v>1124</v>
      </c>
      <c r="B116" s="141" t="s">
        <v>641</v>
      </c>
      <c r="C116" s="142">
        <v>0</v>
      </c>
      <c r="D116" s="132">
        <v>0</v>
      </c>
    </row>
    <row r="117" spans="1:4" x14ac:dyDescent="0.2">
      <c r="A117" s="131">
        <v>1124</v>
      </c>
      <c r="B117" s="141" t="s">
        <v>642</v>
      </c>
      <c r="C117" s="132">
        <v>0</v>
      </c>
      <c r="D117" s="132">
        <v>0</v>
      </c>
    </row>
    <row r="118" spans="1:4" x14ac:dyDescent="0.2">
      <c r="A118" s="131">
        <v>1124</v>
      </c>
      <c r="B118" s="141" t="s">
        <v>643</v>
      </c>
      <c r="C118" s="132">
        <v>0</v>
      </c>
      <c r="D118" s="132">
        <v>0</v>
      </c>
    </row>
    <row r="119" spans="1:4" x14ac:dyDescent="0.2">
      <c r="A119" s="131">
        <v>1122</v>
      </c>
      <c r="B119" s="141" t="s">
        <v>644</v>
      </c>
      <c r="C119" s="132">
        <v>0</v>
      </c>
      <c r="D119" s="132">
        <v>0</v>
      </c>
    </row>
    <row r="120" spans="1:4" x14ac:dyDescent="0.2">
      <c r="A120" s="131">
        <v>1122</v>
      </c>
      <c r="B120" s="141" t="s">
        <v>645</v>
      </c>
      <c r="C120" s="142">
        <v>0</v>
      </c>
      <c r="D120" s="132">
        <v>0</v>
      </c>
    </row>
    <row r="121" spans="1:4" x14ac:dyDescent="0.2">
      <c r="A121" s="131">
        <v>1122</v>
      </c>
      <c r="B121" s="141" t="s">
        <v>646</v>
      </c>
      <c r="C121" s="132">
        <v>0</v>
      </c>
      <c r="D121" s="132">
        <v>0</v>
      </c>
    </row>
    <row r="122" spans="1:4" x14ac:dyDescent="0.2">
      <c r="A122" s="131"/>
      <c r="B122" s="143" t="s">
        <v>647</v>
      </c>
      <c r="C122" s="135">
        <f>C47+C48+C100-C106-C109</f>
        <v>284826.72000000003</v>
      </c>
      <c r="D122" s="135">
        <f>D47+D48+D100-D106-D109</f>
        <v>689988.39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ht="10.15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149</v>
      </c>
    </row>
    <row r="7" spans="1:2" ht="14.1" customHeight="1" x14ac:dyDescent="0.2">
      <c r="B7" s="102" t="s">
        <v>150</v>
      </c>
    </row>
    <row r="8" spans="1:2" ht="14.1" customHeight="1" x14ac:dyDescent="0.2"/>
    <row r="9" spans="1:2" x14ac:dyDescent="0.2">
      <c r="A9" s="112" t="s">
        <v>29</v>
      </c>
      <c r="B9" s="104" t="s">
        <v>589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193</v>
      </c>
    </row>
    <row r="12" spans="1:2" ht="15" customHeight="1" x14ac:dyDescent="0.2"/>
    <row r="13" spans="1:2" ht="10.15" x14ac:dyDescent="0.2">
      <c r="A13" s="112" t="s">
        <v>76</v>
      </c>
      <c r="B13" s="102" t="s">
        <v>590</v>
      </c>
    </row>
    <row r="14" spans="1:2" ht="15" customHeight="1" x14ac:dyDescent="0.2">
      <c r="B14" s="102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Juan Reynaldo Florido Reyes</cp:lastModifiedBy>
  <cp:lastPrinted>2019-02-13T21:19:08Z</cp:lastPrinted>
  <dcterms:created xsi:type="dcterms:W3CDTF">2012-12-11T20:36:24Z</dcterms:created>
  <dcterms:modified xsi:type="dcterms:W3CDTF">2023-04-27T07:03:15Z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