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Tercer Trimestre 2022/SAP3/"/>
    </mc:Choice>
  </mc:AlternateContent>
  <xr:revisionPtr revIDLastSave="0" documentId="8_{EB598FF3-F41D-4954-B77E-D48C8C40A1D3}" xr6:coauthVersionLast="47" xr6:coauthVersionMax="47" xr10:uidLastSave="{00000000-0000-0000-0000-000000000000}"/>
  <bookViews>
    <workbookView xWindow="-120" yWindow="-120" windowWidth="29040" windowHeight="1644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98" i="60"/>
  <c r="C5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<sst xmlns="http://schemas.openxmlformats.org/spreadsheetml/2006/main" count="951" uniqueCount="674">
  <si>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</si>
  <si>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</si>
  <si>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</si>
  <si>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</si>
  <si>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</si>
  <si>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</si>
  <si>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</si>
  <si>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</si>
  <si>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</si>
  <si>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</si>
  <si>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</si>
  <si>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</si>
  <si>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</si>
  <si>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</si>
  <si>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</si>
  <si>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</si>
  <si>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</si>
  <si>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</si>
  <si>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</si>
  <si>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</si>
  <si>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</si>
  <si>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</si>
  <si>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</si>
  <si>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</si>
  <si>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</si>
  <si>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</si>
  <si>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</si>
  <si>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</si>
  <si>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</si>
  <si>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</si>
  <si>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</si>
  <si>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</si>
  <si>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</si>
  <si>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</si>
  <si>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</si>
  <si>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</si>
  <si>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</si>
  <si>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</si>
  <si>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</si>
  <si>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</si>
  <si>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</si>
  <si>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</si>
  <si>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</si>
  <si>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</si>
  <si>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</si>
  <si>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</si>
  <si>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</si>
  <si>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</si>
  <si>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</si>
  <si>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</si>
  <si>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</si>
  <si>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</si>
  <si>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</si>
  <si>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</si>
  <si>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</si>
  <si>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</si>
  <si>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</si>
  <si>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</si>
  <si>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</si>
  <si>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</si>
  <si>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</si>
  <si>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</si>
  <si>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</si>
  <si>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</si>
  <si>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</si>
  <si>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</si>
  <si>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</si>
  <si>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</si>
  <si>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</si>
  <si>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</si>
  <si>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</si>
  <si>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</si>
  <si>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</si>
  <si>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</si>
  <si>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</si>
  <si>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</si>
  <si>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</si>
  <si>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</si>
  <si>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</si>
  <si>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</si>
  <si>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</si>
  <si>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</si>
  <si>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</si>
  <si>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</si>
  <si>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</si>
  <si>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</si>
  <si>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</si>
  <si>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</si>
  <si>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</si>
  <si>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</si>
  <si>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</si>
  <si>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</si>
  <si>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</si>
  <si>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</si>
  <si>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</si>
  <si>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</si>
  <si>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</si>
  <si>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</si>
  <si>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</si>
  <si>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</si>
  <si>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</si>
  <si>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</si>
  <si>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</si>
  <si>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</si>
  <si>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</si>
  <si>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</si>
  <si>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</si>
  <si>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</si>
  <si>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</si>
  <si>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</si>
  <si>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</si>
  <si>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</si>
  <si>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</si>
  <si>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</si>
  <si>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</si>
  <si>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</si>
  <si>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</si>
  <si>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</si>
  <si>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</si>
  <si>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</si>
  <si>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</si>
  <si>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</si>
  <si>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</si>
  <si>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</si>
  <si>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</si>
  <si>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</si>
  <si>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</si>
  <si>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</si>
  <si>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</si>
  <si>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</si>
  <si>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</si>
  <si>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</si>
  <si>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</si>
  <si>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</si>
  <si>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</si>
  <si>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</si>
  <si>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</si>
  <si>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</si>
  <si>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</si>
  <si>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</si>
  <si>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</si>
  <si>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</si>
  <si>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</si>
  <si>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</si>
  <si>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</si>
  <si>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</si>
  <si>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</si>
  <si>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</si>
  <si>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</si>
  <si>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</si>
  <si>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</si>
  <si>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</si>
  <si>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</si>
  <si>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</si>
  <si>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</si>
  <si>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</si>
  <si>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</si>
  <si>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</si>
  <si>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</si>
  <si>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</si>
  <si>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</si>
  <si>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</si>
  <si>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</si>
  <si>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</si>
  <si>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</si>
  <si>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</si>
  <si>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</si>
  <si>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</si>
  <si>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</si>
  <si>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</si>
  <si>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</si>
  <si>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</si>
  <si>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</si>
  <si>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</si>
  <si>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</si>
  <si>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</si>
  <si>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</si>
  <si>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</si>
  <si>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</si>
  <si>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</si>
  <si>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</si>
  <si>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</si>
  <si>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</si>
  <si>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</si>
  <si>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</si>
  <si>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</si>
  <si>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</si>
  <si>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</si>
  <si>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</si>
  <si>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</si>
  <si>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</si>
  <si>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</si>
  <si>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</si>
  <si>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</si>
  <si>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</si>
  <si>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</si>
  <si>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</si>
  <si>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</si>
  <si>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</si>
  <si>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</si>
  <si>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</si>
  <si>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</si>
  <si>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</si>
  <si>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</si>
  <si>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</si>
  <si>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</si>
  <si>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</si>
  <si>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</si>
  <si>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</si>
  <si>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</si>
  <si>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</si>
  <si>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</si>
  <si>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</si>
  <si>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</si>
  <si>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</si>
  <si>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</si>
  <si>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</si>
  <si>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</si>
  <si>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</si>
  <si>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</si>
  <si>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</si>
  <si>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</si>
  <si>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</si>
  <si>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</si>
  <si>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</si>
  <si>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</si>
  <si>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</si>
  <si>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</si>
  <si>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</si>
  <si>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</si>
  <si>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</si>
  <si>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</si>
  <si>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</si>
  <si>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</si>
  <si>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</si>
  <si>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</si>
  <si>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</si>
  <si>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</si>
  <si>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</si>
  <si>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</si>
  <si>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</si>
  <si>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</si>
  <si>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</si>
  <si>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</si>
  <si>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</si>
  <si>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</si>
  <si>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</si>
  <si>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</si>
  <si>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</si>
  <si>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</si>
  <si>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</si>
  <si>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</si>
  <si>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</si>
  <si>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</si>
  <si>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</si>
  <si>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</si>
  <si>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</si>
  <si>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</si>
  <si>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</si>
  <si>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</si>
  <si>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</si>
  <si>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</si>
  <si>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</si>
  <si>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</si>
  <si>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</si>
  <si>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</si>
  <si>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</si>
  <si>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</si>
  <si>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</si>
  <si>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</si>
  <si>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</si>
  <si>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</si>
  <si>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</si>
  <si>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</si>
  <si>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</si>
  <si>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</si>
  <si>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</si>
  <si>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</si>
  <si>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</si>
  <si>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</si>
  <si>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</si>
  <si>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</si>
  <si>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</si>
  <si>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</si>
  <si>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</si>
  <si>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</si>
  <si>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</si>
  <si>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</si>
  <si>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</si>
  <si>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</si>
  <si>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</si>
  <si>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</si>
  <si>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</si>
  <si>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</si>
  <si>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</si>
  <si>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</si>
  <si>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</si>
  <si>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</si>
  <si>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</si>
  <si>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</si>
  <si>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</si>
  <si>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</si>
  <si>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</si>
  <si>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</si>
  <si>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</si>
  <si>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</si>
  <si>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</si>
  <si>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</si>
  <si>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</si>
  <si>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</si>
  <si>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</si>
  <si>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</si>
  <si>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</si>
  <si>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</si>
  <si>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</si>
  <si>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</si>
  <si>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</si>
  <si>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</si>
  <si>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</si>
  <si>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</si>
  <si>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</si>
  <si>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</si>
  <si>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</si>
  <si>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</si>
  <si>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</si>
  <si>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</si>
  <si>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</si>
  <si>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</si>
  <si>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</si>
  <si>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</si>
  <si>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</si>
  <si>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</si>
  <si>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</si>
  <si>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</si>
  <si>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</si>
  <si>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</si>
  <si>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</si>
  <si>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</si>
  <si>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</si>
  <si>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</si>
  <si>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</si>
  <si>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</si>
  <si>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</si>
  <si>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</si>
  <si>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</si>
  <si>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</si>
  <si>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</si>
  <si>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</si>
  <si>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</si>
  <si>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</si>
  <si>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</si>
  <si>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</si>
  <si>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</si>
  <si>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</si>
  <si>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</si>
  <si>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</si>
  <si>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</si>
  <si>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</si>
  <si>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</si>
  <si>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</si>
  <si>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</si>
  <si>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</si>
  <si>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</si>
  <si>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</si>
  <si>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</si>
  <si>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</si>
  <si>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</si>
  <si>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</si>
  <si>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</si>
  <si>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</si>
  <si>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</si>
  <si>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</si>
  <si>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</si>
  <si>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</si>
  <si>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</si>
  <si>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</si>
  <si>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</si>
  <si>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</si>
  <si>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</si>
  <si>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</si>
  <si>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</si>
  <si>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</si>
  <si>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</si>
  <si>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</si>
  <si>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</si>
  <si>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</si>
  <si>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</si>
  <si>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</si>
  <si>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</si>
  <si>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</si>
  <si>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</si>
  <si>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</si>
  <si>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</si>
  <si>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</si>
  <si>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</si>
  <si>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</si>
  <si>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</si>
  <si>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</si>
  <si>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</si>
  <si>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</si>
  <si>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</si>
  <si>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</si>
  <si>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</si>
  <si>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</si>
  <si>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</si>
  <si>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</si>
  <si>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</si>
  <si>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</si>
  <si>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</si>
  <si>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</si>
  <si>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</si>
  <si>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</si>
  <si>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</si>
  <si>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</si>
  <si>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</si>
  <si>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</si>
  <si>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</si>
  <si>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</si>
  <si>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</si>
  <si>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</si>
  <si>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</si>
  <si>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</si>
  <si>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</si>
  <si>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</si>
  <si>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</si>
  <si>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</si>
  <si>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</si>
  <si>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</si>
  <si>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</si>
  <si>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</si>
  <si>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</si>
  <si>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</si>
  <si>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</si>
  <si>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</si>
  <si>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</si>
  <si>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</si>
  <si>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</si>
  <si>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</si>
  <si>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</si>
  <si>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</si>
  <si>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</si>
  <si>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</si>
  <si>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</si>
  <si>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</si>
  <si>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</si>
  <si>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</si>
  <si>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</si>
  <si>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</si>
  <si>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</si>
  <si>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</si>
  <si>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</si>
  <si>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</si>
  <si>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</si>
  <si>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</si>
  <si>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</si>
  <si>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</si>
  <si>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</si>
  <si>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</si>
  <si>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</si>
  <si>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</si>
  <si>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</si>
  <si>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</si>
  <si>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</si>
  <si>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</si>
  <si>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</si>
  <si>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</si>
  <si>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</si>
  <si>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</si>
  <si>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</si>
  <si>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</si>
  <si>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</si>
  <si>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</si>
  <si>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</si>
  <si>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</si>
  <si>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</si>
  <si>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</si>
  <si>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</si>
  <si>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</si>
  <si>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</si>
  <si>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</si>
  <si>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</si>
  <si>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</si>
  <si>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</si>
  <si>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</si>
  <si>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</si>
  <si>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</si>
  <si>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</si>
  <si>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</si>
  <si>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</si>
  <si>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</si>
  <si>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</si>
  <si>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</si>
  <si>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</si>
  <si>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</si>
  <si>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</si>
  <si>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</si>
  <si>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</si>
  <si>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</si>
  <si>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</si>
  <si>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</si>
  <si>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</si>
  <si>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</si>
  <si>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</si>
  <si>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</si>
  <si>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</si>
  <si>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</si>
  <si>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</si>
  <si>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</si>
  <si>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</si>
  <si>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</si>
  <si>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</si>
  <si>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</si>
  <si>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</si>
  <si>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</si>
  <si>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</si>
  <si>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</si>
  <si>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</si>
  <si>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</si>
  <si>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</si>
  <si>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</si>
  <si>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</si>
  <si>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</si>
  <si>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</si>
  <si>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</si>
  <si>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</si>
  <si>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</si>
  <si>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</si>
  <si>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</si>
  <si>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</si>
  <si>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</si>
  <si>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</si>
  <si>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</si>
  <si>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</si>
  <si>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</si>
  <si>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</si>
  <si>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</si>
  <si>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</si>
  <si>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</si>
  <si>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</si>
  <si>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</si>
  <si>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</si>
  <si>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</si>
  <si>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</si>
  <si>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</si>
  <si>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</si>
  <si>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</si>
  <si>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</si>
  <si>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</si>
  <si>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</si>
  <si>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</si>
  <si>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</si>
  <si>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</si>
  <si>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</si>
  <si>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</si>
  <si>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</si>
  <si>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</si>
  <si>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</si>
  <si>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</si>
  <si>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</si>
  <si>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</si>
  <si>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</si>
  <si>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</si>
  <si>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</si>
  <si>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</si>
  <si>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</si>
  <si>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</si>
  <si>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</si>
  <si>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</si>
  <si>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</si>
  <si>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</si>
  <si>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</si>
  <si>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</si>
  <si>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</si>
  <si>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</si>
  <si>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</si>
  <si>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</si>
  <si>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</si>
  <si>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</si>
  <si>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</si>
  <si>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</si>
  <si>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</si>
  <si>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</si>
  <si>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</si>
  <si>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</si>
  <si>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</si>
  <si>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</si>
  <si>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</si>
  <si>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</si>
  <si>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</si>
  <si>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</si>
  <si>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</si>
  <si>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</si>
  <si>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</si>
  <si>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</si>
  <si>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</si>
  <si>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</si>
  <si>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</si>
  <si>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</si>
  <si>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</si>
  <si>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</si>
  <si>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</si>
  <si>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</si>
  <si>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</si>
  <si>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</si>
  <si>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</si>
  <si>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</si>
  <si>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</si>
  <si>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</si>
  <si>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</si>
  <si>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</si>
  <si>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</si>
  <si>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</si>
  <si>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</si>
  <si>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</si>
  <si>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</si>
  <si>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</si>
  <si>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</si>
  <si>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</si>
  <si>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</si>
  <si>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</si>
  <si>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</si>
  <si>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</si>
  <si>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</si>
  <si>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</si>
  <si>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</si>
  <si>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</si>
  <si>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</si>
  <si>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</si>
  <si>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</si>
  <si>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</si>
  <si>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</si>
  <si>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</si>
  <si>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</si>
  <si>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</si>
  <si>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</si>
  <si>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</si>
  <si>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</si>
  <si>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</si>
  <si>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</si>
  <si>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</si>
  <si>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</si>
  <si>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</si>
  <si>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</si>
  <si>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</si>
  <si>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</si>
  <si>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</si>
  <si>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</si>
  <si>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</si>
  <si>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</si>
  <si>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</si>
  <si>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</si>
  <si>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</si>
  <si>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</si>
  <si>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</si>
  <si>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</si>
  <si>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</si>
  <si>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</si>
  <si>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</si>
  <si>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</si>
  <si>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</si>
  <si>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</si>
  <si>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</si>
  <si>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</si>
  <si>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</si>
  <si>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</si>
  <si>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</si>
  <si>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</si>
  <si>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</si>
  <si>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</si>
  <si>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</si>
  <si>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</si>
  <si>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</si>
  <si>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Instituto Municipal de Planeación de San Francisco del Rincón, Guanajuato</t>
  </si>
  <si>
    <t>Correspondiente del 1 de Enero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</si>
</sst>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672</v>
      </c>
      <c r="B1" s="166"/>
      <c r="C1" s="17"/>
      <c r="D1" s="14" t="s">
        <v>614</v>
      </c>
      <c r="E1" s="15">
        <v>2022</v>
      </c>
    </row>
    <row r="2" spans="1:5" ht="18.95" customHeight="1" x14ac:dyDescent="0.2">
      <c r="A2" s="167" t="s">
        <v>613</v>
      </c>
      <c r="B2" s="167"/>
      <c r="C2" s="36"/>
      <c r="D2" s="14" t="s">
        <v>615</v>
      </c>
      <c r="E2" s="17" t="s">
        <v>620</v>
      </c>
    </row>
    <row r="3" spans="1:5" ht="18.95" customHeight="1" x14ac:dyDescent="0.2">
      <c r="A3" s="168" t="s">
        <v>673</v>
      </c>
      <c r="B3" s="168"/>
      <c r="C3" s="17"/>
      <c r="D3" s="14" t="s">
        <v>616</v>
      </c>
      <c r="E3" s="15">
        <v>3</v>
      </c>
    </row>
    <row r="4" spans="1:5" s="93" customFormat="1" ht="18.95" customHeight="1" x14ac:dyDescent="0.2">
      <c r="A4" s="168" t="s">
        <v>635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x14ac:dyDescent="0.2">
      <c r="A26" s="94" t="s">
        <v>580</v>
      </c>
      <c r="B26" s="95" t="s">
        <v>343</v>
      </c>
    </row>
    <row r="27" spans="1:2" x14ac:dyDescent="0.2">
      <c r="A27" s="94" t="s">
        <v>581</v>
      </c>
      <c r="B27" s="95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x14ac:dyDescent="0.2">
      <c r="B44" s="93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672</v>
      </c>
      <c r="B1" s="173"/>
      <c r="C1" s="174"/>
    </row>
    <row r="2" spans="1:3" s="37" customFormat="1" ht="18" customHeight="1" x14ac:dyDescent="0.25">
      <c r="A2" s="175" t="s">
        <v>625</v>
      </c>
      <c r="B2" s="176"/>
      <c r="C2" s="177"/>
    </row>
    <row r="3" spans="1:3" s="37" customFormat="1" ht="18" customHeight="1" x14ac:dyDescent="0.25">
      <c r="A3" s="175" t="s">
        <v>673</v>
      </c>
      <c r="B3" s="178"/>
      <c r="C3" s="177"/>
    </row>
    <row r="4" spans="1:3" s="40" customFormat="1" ht="18" customHeight="1" x14ac:dyDescent="0.2">
      <c r="A4" s="179" t="s">
        <v>626</v>
      </c>
      <c r="B4" s="180"/>
      <c r="C4" s="181"/>
    </row>
    <row r="5" spans="1:3" s="38" customFormat="1" x14ac:dyDescent="0.2">
      <c r="A5" s="58" t="s">
        <v>525</v>
      </c>
      <c r="B5" s="58"/>
      <c r="C5" s="145">
        <v>2038673.03</v>
      </c>
    </row>
    <row r="6" spans="1:3" x14ac:dyDescent="0.2">
      <c r="A6" s="59"/>
      <c r="B6" s="60"/>
      <c r="C6" s="61"/>
    </row>
    <row r="7" spans="1:3" x14ac:dyDescent="0.2">
      <c r="A7" s="68" t="s">
        <v>526</v>
      </c>
      <c r="B7" s="68"/>
      <c r="C7" s="146">
        <f>SUM(C8:C13)</f>
        <v>0</v>
      </c>
    </row>
    <row r="8" spans="1:3" x14ac:dyDescent="0.2">
      <c r="A8" s="76" t="s">
        <v>527</v>
      </c>
      <c r="B8" s="75" t="s">
        <v>344</v>
      </c>
      <c r="C8" s="147">
        <v>0</v>
      </c>
    </row>
    <row r="9" spans="1:3" x14ac:dyDescent="0.2">
      <c r="A9" s="62" t="s">
        <v>528</v>
      </c>
      <c r="B9" s="63" t="s">
        <v>537</v>
      </c>
      <c r="C9" s="147">
        <v>0</v>
      </c>
    </row>
    <row r="10" spans="1:3" x14ac:dyDescent="0.2">
      <c r="A10" s="62" t="s">
        <v>529</v>
      </c>
      <c r="B10" s="63" t="s">
        <v>352</v>
      </c>
      <c r="C10" s="147">
        <v>0</v>
      </c>
    </row>
    <row r="11" spans="1:3" x14ac:dyDescent="0.2">
      <c r="A11" s="62" t="s">
        <v>530</v>
      </c>
      <c r="B11" s="63" t="s">
        <v>353</v>
      </c>
      <c r="C11" s="147">
        <v>0</v>
      </c>
    </row>
    <row r="12" spans="1:3" x14ac:dyDescent="0.2">
      <c r="A12" s="62" t="s">
        <v>531</v>
      </c>
      <c r="B12" s="63" t="s">
        <v>354</v>
      </c>
      <c r="C12" s="147">
        <v>0</v>
      </c>
    </row>
    <row r="13" spans="1:3" x14ac:dyDescent="0.2">
      <c r="A13" s="64" t="s">
        <v>532</v>
      </c>
      <c r="B13" s="65" t="s">
        <v>533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83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536</v>
      </c>
      <c r="C16" s="147">
        <v>0</v>
      </c>
    </row>
    <row r="17" spans="1:3" x14ac:dyDescent="0.2">
      <c r="A17" s="70">
        <v>3.2</v>
      </c>
      <c r="B17" s="63" t="s">
        <v>534</v>
      </c>
      <c r="C17" s="147">
        <v>0</v>
      </c>
    </row>
    <row r="18" spans="1:3" x14ac:dyDescent="0.2">
      <c r="A18" s="70">
        <v>3.3</v>
      </c>
      <c r="B18" s="65" t="s">
        <v>535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82</v>
      </c>
      <c r="B20" s="73"/>
      <c r="C20" s="145">
        <f>C5+C7-C15</f>
        <v>2038673.03</v>
      </c>
    </row>
    <row r="22" spans="1:3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workbookViewId="0">
      <selection activeCell="H23" sqref="H23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672</v>
      </c>
      <c r="B1" s="183"/>
      <c r="C1" s="184"/>
    </row>
    <row r="2" spans="1:3" s="41" customFormat="1" ht="18.95" customHeight="1" x14ac:dyDescent="0.25">
      <c r="A2" s="185" t="s">
        <v>627</v>
      </c>
      <c r="B2" s="186"/>
      <c r="C2" s="187"/>
    </row>
    <row r="3" spans="1:3" s="41" customFormat="1" ht="18.95" customHeight="1" x14ac:dyDescent="0.25">
      <c r="A3" s="185" t="s">
        <v>673</v>
      </c>
      <c r="B3" s="188"/>
      <c r="C3" s="187"/>
    </row>
    <row r="4" spans="1:3" s="42" customFormat="1" x14ac:dyDescent="0.2">
      <c r="A4" s="179" t="s">
        <v>626</v>
      </c>
      <c r="B4" s="180"/>
      <c r="C4" s="181"/>
    </row>
    <row r="5" spans="1:3" x14ac:dyDescent="0.2">
      <c r="A5" s="84" t="s">
        <v>538</v>
      </c>
      <c r="B5" s="58"/>
      <c r="C5" s="149">
        <v>0</v>
      </c>
    </row>
    <row r="6" spans="1:3" x14ac:dyDescent="0.2">
      <c r="A6" s="78"/>
      <c r="B6" s="60"/>
      <c r="C6" s="79"/>
    </row>
    <row r="7" spans="1:3" x14ac:dyDescent="0.2">
      <c r="A7" s="68" t="s">
        <v>539</v>
      </c>
      <c r="B7" s="80"/>
      <c r="C7" s="146">
        <f>SUM(C8:C28)</f>
        <v>2038673.03</v>
      </c>
    </row>
    <row r="8" spans="1:3" x14ac:dyDescent="0.2">
      <c r="A8" s="128">
        <v>2.1</v>
      </c>
      <c r="B8" s="85" t="s">
        <v>372</v>
      </c>
      <c r="C8" s="150">
        <v>0</v>
      </c>
    </row>
    <row r="9" spans="1:3" x14ac:dyDescent="0.2">
      <c r="A9" s="128">
        <v>2.2000000000000002</v>
      </c>
      <c r="B9" s="85" t="s">
        <v>369</v>
      </c>
      <c r="C9" s="150">
        <v>0</v>
      </c>
    </row>
    <row r="10" spans="1:3" x14ac:dyDescent="0.2">
      <c r="A10" s="90">
        <v>2.2999999999999998</v>
      </c>
      <c r="B10" s="77" t="s">
        <v>239</v>
      </c>
      <c r="C10" s="150">
        <v>28973.03</v>
      </c>
    </row>
    <row r="11" spans="1:3" x14ac:dyDescent="0.2">
      <c r="A11" s="90">
        <v>2.4</v>
      </c>
      <c r="B11" s="77" t="s">
        <v>240</v>
      </c>
      <c r="C11" s="150">
        <v>0</v>
      </c>
    </row>
    <row r="12" spans="1:3" x14ac:dyDescent="0.2">
      <c r="A12" s="90">
        <v>2.5</v>
      </c>
      <c r="B12" s="77" t="s">
        <v>241</v>
      </c>
      <c r="C12" s="150">
        <v>0</v>
      </c>
    </row>
    <row r="13" spans="1:3" x14ac:dyDescent="0.2">
      <c r="A13" s="90">
        <v>2.6</v>
      </c>
      <c r="B13" s="77" t="s">
        <v>242</v>
      </c>
      <c r="C13" s="150">
        <v>0</v>
      </c>
    </row>
    <row r="14" spans="1:3" x14ac:dyDescent="0.2">
      <c r="A14" s="90">
        <v>2.7</v>
      </c>
      <c r="B14" s="77" t="s">
        <v>243</v>
      </c>
      <c r="C14" s="150">
        <v>0</v>
      </c>
    </row>
    <row r="15" spans="1:3" x14ac:dyDescent="0.2">
      <c r="A15" s="90">
        <v>2.8</v>
      </c>
      <c r="B15" s="77" t="s">
        <v>244</v>
      </c>
      <c r="C15" s="150">
        <v>0</v>
      </c>
    </row>
    <row r="16" spans="1:3" x14ac:dyDescent="0.2">
      <c r="A16" s="90">
        <v>2.9</v>
      </c>
      <c r="B16" s="77" t="s">
        <v>246</v>
      </c>
      <c r="C16" s="150">
        <v>0</v>
      </c>
    </row>
    <row r="17" spans="1:3" x14ac:dyDescent="0.2">
      <c r="A17" s="90" t="s">
        <v>540</v>
      </c>
      <c r="B17" s="77" t="s">
        <v>541</v>
      </c>
      <c r="C17" s="150">
        <v>0</v>
      </c>
    </row>
    <row r="18" spans="1:3" x14ac:dyDescent="0.2">
      <c r="A18" s="90" t="s">
        <v>570</v>
      </c>
      <c r="B18" s="77" t="s">
        <v>248</v>
      </c>
      <c r="C18" s="150">
        <v>0</v>
      </c>
    </row>
    <row r="19" spans="1:3" x14ac:dyDescent="0.2">
      <c r="A19" s="90" t="s">
        <v>571</v>
      </c>
      <c r="B19" s="77" t="s">
        <v>542</v>
      </c>
      <c r="C19" s="150">
        <v>0</v>
      </c>
    </row>
    <row r="20" spans="1:3" x14ac:dyDescent="0.2">
      <c r="A20" s="90" t="s">
        <v>572</v>
      </c>
      <c r="B20" s="77" t="s">
        <v>543</v>
      </c>
      <c r="C20" s="150">
        <v>0</v>
      </c>
    </row>
    <row r="21" spans="1:3" x14ac:dyDescent="0.2">
      <c r="A21" s="90" t="s">
        <v>573</v>
      </c>
      <c r="B21" s="77" t="s">
        <v>544</v>
      </c>
      <c r="C21" s="150">
        <v>0</v>
      </c>
    </row>
    <row r="22" spans="1:3" x14ac:dyDescent="0.2">
      <c r="A22" s="90" t="s">
        <v>545</v>
      </c>
      <c r="B22" s="77" t="s">
        <v>546</v>
      </c>
      <c r="C22" s="150">
        <v>0</v>
      </c>
    </row>
    <row r="23" spans="1:3" x14ac:dyDescent="0.2">
      <c r="A23" s="90" t="s">
        <v>547</v>
      </c>
      <c r="B23" s="77" t="s">
        <v>548</v>
      </c>
      <c r="C23" s="150">
        <v>0</v>
      </c>
    </row>
    <row r="24" spans="1:3" x14ac:dyDescent="0.2">
      <c r="A24" s="90" t="s">
        <v>549</v>
      </c>
      <c r="B24" s="77" t="s">
        <v>550</v>
      </c>
      <c r="C24" s="150">
        <v>0</v>
      </c>
    </row>
    <row r="25" spans="1:3" x14ac:dyDescent="0.2">
      <c r="A25" s="90" t="s">
        <v>551</v>
      </c>
      <c r="B25" s="77" t="s">
        <v>552</v>
      </c>
      <c r="C25" s="150">
        <v>0</v>
      </c>
    </row>
    <row r="26" spans="1:3" x14ac:dyDescent="0.2">
      <c r="A26" s="90" t="s">
        <v>553</v>
      </c>
      <c r="B26" s="77" t="s">
        <v>554</v>
      </c>
      <c r="C26" s="150">
        <v>2009700</v>
      </c>
    </row>
    <row r="27" spans="1:3" x14ac:dyDescent="0.2">
      <c r="A27" s="90" t="s">
        <v>555</v>
      </c>
      <c r="B27" s="77" t="s">
        <v>556</v>
      </c>
      <c r="C27" s="150">
        <v>0</v>
      </c>
    </row>
    <row r="28" spans="1:3" x14ac:dyDescent="0.2">
      <c r="A28" s="90" t="s">
        <v>557</v>
      </c>
      <c r="B28" s="85" t="s">
        <v>558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559</v>
      </c>
      <c r="B30" s="89"/>
      <c r="C30" s="151">
        <f>SUM(C31:C37)</f>
        <v>0</v>
      </c>
    </row>
    <row r="31" spans="1:3" x14ac:dyDescent="0.2">
      <c r="A31" s="90" t="s">
        <v>560</v>
      </c>
      <c r="B31" s="77" t="s">
        <v>441</v>
      </c>
      <c r="C31" s="150">
        <v>0</v>
      </c>
    </row>
    <row r="32" spans="1:3" x14ac:dyDescent="0.2">
      <c r="A32" s="90" t="s">
        <v>561</v>
      </c>
      <c r="B32" s="77" t="s">
        <v>80</v>
      </c>
      <c r="C32" s="150">
        <v>0</v>
      </c>
    </row>
    <row r="33" spans="1:3" x14ac:dyDescent="0.2">
      <c r="A33" s="90" t="s">
        <v>562</v>
      </c>
      <c r="B33" s="77" t="s">
        <v>451</v>
      </c>
      <c r="C33" s="150">
        <v>0</v>
      </c>
    </row>
    <row r="34" spans="1:3" x14ac:dyDescent="0.2">
      <c r="A34" s="90" t="s">
        <v>563</v>
      </c>
      <c r="B34" s="77" t="s">
        <v>564</v>
      </c>
      <c r="C34" s="150">
        <v>0</v>
      </c>
    </row>
    <row r="35" spans="1:3" x14ac:dyDescent="0.2">
      <c r="A35" s="90" t="s">
        <v>565</v>
      </c>
      <c r="B35" s="77" t="s">
        <v>566</v>
      </c>
      <c r="C35" s="150">
        <v>0</v>
      </c>
    </row>
    <row r="36" spans="1:3" x14ac:dyDescent="0.2">
      <c r="A36" s="90" t="s">
        <v>567</v>
      </c>
      <c r="B36" s="77" t="s">
        <v>459</v>
      </c>
      <c r="C36" s="150">
        <v>0</v>
      </c>
    </row>
    <row r="37" spans="1:3" x14ac:dyDescent="0.2">
      <c r="A37" s="90" t="s">
        <v>568</v>
      </c>
      <c r="B37" s="85" t="s">
        <v>569</v>
      </c>
      <c r="C37" s="152">
        <v>0</v>
      </c>
    </row>
    <row r="38" spans="1:3" x14ac:dyDescent="0.2">
      <c r="A38" s="78"/>
      <c r="B38" s="81"/>
      <c r="C38" s="82"/>
    </row>
    <row r="39" spans="1:3" x14ac:dyDescent="0.2">
      <c r="A39" s="83" t="s">
        <v>84</v>
      </c>
      <c r="B39" s="58"/>
      <c r="C39" s="145">
        <f>C5-C7+C30</f>
        <v>-2038673.03</v>
      </c>
    </row>
    <row r="41" spans="1:3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"/>
  <sheetViews>
    <sheetView topLeftCell="A8"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672</v>
      </c>
      <c r="B1" s="189"/>
      <c r="C1" s="189"/>
      <c r="D1" s="189"/>
      <c r="E1" s="189"/>
      <c r="F1" s="189"/>
      <c r="G1" s="27" t="s">
        <v>617</v>
      </c>
      <c r="H1" s="28">
        <v>2022</v>
      </c>
    </row>
    <row r="2" spans="1:10" ht="18.95" customHeight="1" x14ac:dyDescent="0.2">
      <c r="A2" s="171" t="s">
        <v>628</v>
      </c>
      <c r="B2" s="189"/>
      <c r="C2" s="189"/>
      <c r="D2" s="189"/>
      <c r="E2" s="189"/>
      <c r="F2" s="189"/>
      <c r="G2" s="27" t="s">
        <v>618</v>
      </c>
      <c r="H2" s="28" t="s">
        <v>620</v>
      </c>
    </row>
    <row r="3" spans="1:10" ht="18.95" customHeight="1" x14ac:dyDescent="0.2">
      <c r="A3" s="190" t="s">
        <v>673</v>
      </c>
      <c r="B3" s="191"/>
      <c r="C3" s="191"/>
      <c r="D3" s="191"/>
      <c r="E3" s="191"/>
      <c r="F3" s="191"/>
      <c r="G3" s="27" t="s">
        <v>619</v>
      </c>
      <c r="H3" s="28">
        <v>3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3104550</v>
      </c>
      <c r="E40" s="34">
        <v>0</v>
      </c>
      <c r="F40" s="34">
        <f t="shared" si="0"/>
        <v>3104550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2038673.03</v>
      </c>
      <c r="E41" s="34">
        <v>-4017124.98</v>
      </c>
      <c r="F41" s="34">
        <f t="shared" si="0"/>
        <v>-1978451.95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912574.98</v>
      </c>
      <c r="E42" s="34">
        <v>0</v>
      </c>
      <c r="F42" s="34">
        <f t="shared" si="0"/>
        <v>912574.98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2038673.03</v>
      </c>
      <c r="E43" s="34">
        <v>-2038673.03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-2038673.03</v>
      </c>
      <c r="F44" s="34">
        <f t="shared" si="0"/>
        <v>-2038673.03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-3104550</v>
      </c>
      <c r="F45" s="34">
        <f t="shared" si="0"/>
        <v>-3104550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4097124.98</v>
      </c>
      <c r="E46" s="34">
        <v>-2828433.13</v>
      </c>
      <c r="F46" s="34">
        <f t="shared" si="0"/>
        <v>1268691.8500000001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80000</v>
      </c>
      <c r="E47" s="34">
        <v>-992574.98</v>
      </c>
      <c r="F47" s="34">
        <f t="shared" si="0"/>
        <v>-912574.98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2763925.64</v>
      </c>
      <c r="E48" s="34">
        <v>-1868047.12</v>
      </c>
      <c r="F48" s="34">
        <f t="shared" si="0"/>
        <v>895878.52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1868047.12</v>
      </c>
      <c r="E49" s="34">
        <v>-1868047.12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1870764.12</v>
      </c>
      <c r="E50" s="34">
        <v>-1870764.12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1870764.12</v>
      </c>
      <c r="E51" s="34">
        <v>-18209.509999999998</v>
      </c>
      <c r="F51" s="34">
        <f t="shared" si="0"/>
        <v>1852554.61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603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5" customHeight="1" x14ac:dyDescent="0.2">
      <c r="A16" s="123" t="s">
        <v>605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97</v>
      </c>
    </row>
    <row r="19" spans="1:4" s="119" customFormat="1" ht="12.95" customHeight="1" x14ac:dyDescent="0.2">
      <c r="A19" s="127" t="s">
        <v>606</v>
      </c>
    </row>
    <row r="20" spans="1:4" s="119" customFormat="1" ht="12.95" customHeight="1" x14ac:dyDescent="0.2">
      <c r="A20" s="127" t="s">
        <v>607</v>
      </c>
    </row>
    <row r="21" spans="1:4" s="119" customFormat="1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x14ac:dyDescent="0.2">
      <c r="A25" s="120" t="s">
        <v>523</v>
      </c>
      <c r="B25" s="120"/>
      <c r="C25" s="120"/>
      <c r="D25" s="120"/>
    </row>
    <row r="26" spans="1:4" s="119" customFormat="1" x14ac:dyDescent="0.2">
      <c r="A26" s="120" t="s">
        <v>524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98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activeCell="A5" sqref="A5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672</v>
      </c>
      <c r="B1" s="170"/>
      <c r="C1" s="170"/>
      <c r="D1" s="170"/>
      <c r="E1" s="170"/>
      <c r="F1" s="170"/>
      <c r="G1" s="14" t="s">
        <v>617</v>
      </c>
      <c r="H1" s="25">
        <v>2022</v>
      </c>
    </row>
    <row r="2" spans="1:8" s="16" customFormat="1" ht="18.95" customHeight="1" x14ac:dyDescent="0.25">
      <c r="A2" s="169" t="s">
        <v>621</v>
      </c>
      <c r="B2" s="170"/>
      <c r="C2" s="170"/>
      <c r="D2" s="170"/>
      <c r="E2" s="170"/>
      <c r="F2" s="170"/>
      <c r="G2" s="14" t="s">
        <v>618</v>
      </c>
      <c r="H2" s="25" t="s">
        <v>620</v>
      </c>
    </row>
    <row r="3" spans="1:8" s="16" customFormat="1" ht="18.95" customHeight="1" x14ac:dyDescent="0.25">
      <c r="A3" s="169" t="s">
        <v>673</v>
      </c>
      <c r="B3" s="170"/>
      <c r="C3" s="170"/>
      <c r="D3" s="170"/>
      <c r="E3" s="170"/>
      <c r="F3" s="170"/>
      <c r="G3" s="14" t="s">
        <v>619</v>
      </c>
      <c r="H3" s="25">
        <v>3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1595.11</v>
      </c>
      <c r="D20" s="24">
        <v>1595.11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5621.18</v>
      </c>
      <c r="D23" s="24">
        <v>5621.18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1026580.79</v>
      </c>
      <c r="D62" s="24">
        <f t="shared" ref="D62:E62" si="0">SUM(D63:D70)</f>
        <v>0</v>
      </c>
      <c r="E62" s="24">
        <f t="shared" si="0"/>
        <v>-666014.6100000001</v>
      </c>
    </row>
    <row r="63" spans="1:9" x14ac:dyDescent="0.2">
      <c r="A63" s="22">
        <v>1241</v>
      </c>
      <c r="B63" s="20" t="s">
        <v>239</v>
      </c>
      <c r="C63" s="24">
        <v>491671.39</v>
      </c>
      <c r="D63" s="24">
        <v>0</v>
      </c>
      <c r="E63" s="24">
        <v>-182982.36</v>
      </c>
    </row>
    <row r="64" spans="1:9" x14ac:dyDescent="0.2">
      <c r="A64" s="22">
        <v>1242</v>
      </c>
      <c r="B64" s="20" t="s">
        <v>240</v>
      </c>
      <c r="C64" s="24">
        <v>16179</v>
      </c>
      <c r="D64" s="24">
        <v>0</v>
      </c>
      <c r="E64" s="24">
        <v>-12790.66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313700</v>
      </c>
      <c r="D66" s="24">
        <v>0</v>
      </c>
      <c r="E66" s="24">
        <v>-313700</v>
      </c>
    </row>
    <row r="67" spans="1:9" x14ac:dyDescent="0.2">
      <c r="A67" s="22">
        <v>1245</v>
      </c>
      <c r="B67" s="20" t="s">
        <v>243</v>
      </c>
      <c r="C67" s="24">
        <v>1090.4000000000001</v>
      </c>
      <c r="D67" s="24">
        <v>0</v>
      </c>
      <c r="E67" s="24">
        <v>-245.34</v>
      </c>
    </row>
    <row r="68" spans="1:9" x14ac:dyDescent="0.2">
      <c r="A68" s="22">
        <v>1246</v>
      </c>
      <c r="B68" s="20" t="s">
        <v>244</v>
      </c>
      <c r="C68" s="24">
        <v>203940</v>
      </c>
      <c r="D68" s="24">
        <v>0</v>
      </c>
      <c r="E68" s="24">
        <v>-156296.25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76413.42</v>
      </c>
      <c r="D74" s="24">
        <f>SUM(D75:D79)</f>
        <v>0</v>
      </c>
      <c r="E74" s="24">
        <f>SUM(E75:E79)</f>
        <v>40992.71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76413.42</v>
      </c>
      <c r="D78" s="24">
        <v>0</v>
      </c>
      <c r="E78" s="24">
        <v>40992.71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2966442.33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2966442.33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109450.42</v>
      </c>
      <c r="D110" s="24">
        <f>SUM(D111:D119)</f>
        <v>109450.42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44620.91</v>
      </c>
      <c r="D111" s="24">
        <f>C111</f>
        <v>44620.91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0</v>
      </c>
      <c r="D112" s="24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62281.71</v>
      </c>
      <c r="D117" s="24">
        <f t="shared" si="1"/>
        <v>62281.71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2547.8000000000002</v>
      </c>
      <c r="D119" s="24">
        <f t="shared" si="1"/>
        <v>2547.8000000000002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672</v>
      </c>
      <c r="B1" s="167"/>
      <c r="C1" s="167"/>
      <c r="D1" s="14" t="s">
        <v>617</v>
      </c>
      <c r="E1" s="25">
        <v>2022</v>
      </c>
    </row>
    <row r="2" spans="1:5" s="16" customFormat="1" ht="18.95" customHeight="1" x14ac:dyDescent="0.25">
      <c r="A2" s="167" t="s">
        <v>622</v>
      </c>
      <c r="B2" s="167"/>
      <c r="C2" s="167"/>
      <c r="D2" s="14" t="s">
        <v>618</v>
      </c>
      <c r="E2" s="25" t="s">
        <v>620</v>
      </c>
    </row>
    <row r="3" spans="1:5" s="16" customFormat="1" ht="18.95" customHeight="1" x14ac:dyDescent="0.25">
      <c r="A3" s="167" t="s">
        <v>673</v>
      </c>
      <c r="B3" s="167"/>
      <c r="C3" s="167"/>
      <c r="D3" s="14" t="s">
        <v>619</v>
      </c>
      <c r="E3" s="25">
        <v>3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28973.03</v>
      </c>
      <c r="D8" s="92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498</v>
      </c>
      <c r="C34" s="55">
        <f>SUM(C35:C36)</f>
        <v>28973.03</v>
      </c>
      <c r="D34" s="92"/>
      <c r="E34" s="49"/>
    </row>
    <row r="35" spans="1:5" x14ac:dyDescent="0.2">
      <c r="A35" s="50">
        <v>4151</v>
      </c>
      <c r="B35" s="51" t="s">
        <v>498</v>
      </c>
      <c r="C35" s="55">
        <v>28973.03</v>
      </c>
      <c r="D35" s="92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0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504</v>
      </c>
      <c r="C49" s="55">
        <v>0</v>
      </c>
      <c r="D49" s="92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2009700</v>
      </c>
      <c r="D58" s="92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2009700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2009700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1585372.24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1585372.24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1393173.5</v>
      </c>
      <c r="D100" s="57">
        <f t="shared" ref="D100:D163" si="0">C100/$C$98</f>
        <v>0.87876743697745086</v>
      </c>
      <c r="E100" s="56"/>
    </row>
    <row r="101" spans="1:5" x14ac:dyDescent="0.2">
      <c r="A101" s="54">
        <v>5111</v>
      </c>
      <c r="B101" s="51" t="s">
        <v>363</v>
      </c>
      <c r="C101" s="55">
        <v>1108008.95</v>
      </c>
      <c r="D101" s="57">
        <f t="shared" si="0"/>
        <v>0.69889513771226364</v>
      </c>
      <c r="E101" s="56"/>
    </row>
    <row r="102" spans="1:5" x14ac:dyDescent="0.2">
      <c r="A102" s="54">
        <v>5112</v>
      </c>
      <c r="B102" s="51" t="s">
        <v>364</v>
      </c>
      <c r="C102" s="55">
        <v>54000</v>
      </c>
      <c r="D102" s="57">
        <f t="shared" si="0"/>
        <v>3.4061401251733792E-2</v>
      </c>
      <c r="E102" s="56"/>
    </row>
    <row r="103" spans="1:5" x14ac:dyDescent="0.2">
      <c r="A103" s="54">
        <v>5113</v>
      </c>
      <c r="B103" s="51" t="s">
        <v>365</v>
      </c>
      <c r="C103" s="55">
        <v>12163.43</v>
      </c>
      <c r="D103" s="57">
        <f t="shared" si="0"/>
        <v>7.6722864782847464E-3</v>
      </c>
      <c r="E103" s="56"/>
    </row>
    <row r="104" spans="1:5" x14ac:dyDescent="0.2">
      <c r="A104" s="54">
        <v>5114</v>
      </c>
      <c r="B104" s="51" t="s">
        <v>366</v>
      </c>
      <c r="C104" s="55">
        <v>100337.24</v>
      </c>
      <c r="D104" s="57">
        <f t="shared" si="0"/>
        <v>6.3289388743176175E-2</v>
      </c>
      <c r="E104" s="56"/>
    </row>
    <row r="105" spans="1:5" x14ac:dyDescent="0.2">
      <c r="A105" s="54">
        <v>5115</v>
      </c>
      <c r="B105" s="51" t="s">
        <v>367</v>
      </c>
      <c r="C105" s="55">
        <v>118663.88</v>
      </c>
      <c r="D105" s="57">
        <f t="shared" si="0"/>
        <v>7.4849222791992381E-2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69922.239999999991</v>
      </c>
      <c r="D107" s="57">
        <f t="shared" si="0"/>
        <v>4.4104619871482037E-2</v>
      </c>
      <c r="E107" s="56"/>
    </row>
    <row r="108" spans="1:5" x14ac:dyDescent="0.2">
      <c r="A108" s="54">
        <v>5121</v>
      </c>
      <c r="B108" s="51" t="s">
        <v>370</v>
      </c>
      <c r="C108" s="55">
        <v>45865.5</v>
      </c>
      <c r="D108" s="57">
        <f t="shared" si="0"/>
        <v>2.8930429613174002E-2</v>
      </c>
      <c r="E108" s="56"/>
    </row>
    <row r="109" spans="1:5" x14ac:dyDescent="0.2">
      <c r="A109" s="54">
        <v>5122</v>
      </c>
      <c r="B109" s="51" t="s">
        <v>371</v>
      </c>
      <c r="C109" s="55">
        <v>8478.92</v>
      </c>
      <c r="D109" s="57">
        <f t="shared" si="0"/>
        <v>5.3482203018768637E-3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0</v>
      </c>
      <c r="D111" s="57">
        <f t="shared" si="0"/>
        <v>0</v>
      </c>
      <c r="E111" s="56"/>
    </row>
    <row r="112" spans="1:5" x14ac:dyDescent="0.2">
      <c r="A112" s="54">
        <v>5125</v>
      </c>
      <c r="B112" s="51" t="s">
        <v>374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375</v>
      </c>
      <c r="C113" s="55">
        <v>15577.82</v>
      </c>
      <c r="D113" s="57">
        <f t="shared" si="0"/>
        <v>9.8259699564311777E-3</v>
      </c>
      <c r="E113" s="56"/>
    </row>
    <row r="114" spans="1:5" x14ac:dyDescent="0.2">
      <c r="A114" s="54">
        <v>5127</v>
      </c>
      <c r="B114" s="51" t="s">
        <v>376</v>
      </c>
      <c r="C114" s="55">
        <v>0</v>
      </c>
      <c r="D114" s="57">
        <f t="shared" si="0"/>
        <v>0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0</v>
      </c>
      <c r="D116" s="57">
        <f t="shared" si="0"/>
        <v>0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122276.5</v>
      </c>
      <c r="D117" s="57">
        <f t="shared" si="0"/>
        <v>7.7127943151067163E-2</v>
      </c>
      <c r="E117" s="56"/>
    </row>
    <row r="118" spans="1:5" x14ac:dyDescent="0.2">
      <c r="A118" s="54">
        <v>5131</v>
      </c>
      <c r="B118" s="51" t="s">
        <v>380</v>
      </c>
      <c r="C118" s="55">
        <v>10508.92</v>
      </c>
      <c r="D118" s="57">
        <f t="shared" si="0"/>
        <v>6.628676682266116E-3</v>
      </c>
      <c r="E118" s="56"/>
    </row>
    <row r="119" spans="1:5" x14ac:dyDescent="0.2">
      <c r="A119" s="54">
        <v>5132</v>
      </c>
      <c r="B119" s="51" t="s">
        <v>381</v>
      </c>
      <c r="C119" s="55">
        <v>1658.8</v>
      </c>
      <c r="D119" s="57">
        <f t="shared" si="0"/>
        <v>1.0463157851180742E-3</v>
      </c>
      <c r="E119" s="56"/>
    </row>
    <row r="120" spans="1:5" x14ac:dyDescent="0.2">
      <c r="A120" s="54">
        <v>5133</v>
      </c>
      <c r="B120" s="51" t="s">
        <v>382</v>
      </c>
      <c r="C120" s="55">
        <v>0</v>
      </c>
      <c r="D120" s="57">
        <f t="shared" si="0"/>
        <v>0</v>
      </c>
      <c r="E120" s="56"/>
    </row>
    <row r="121" spans="1:5" x14ac:dyDescent="0.2">
      <c r="A121" s="54">
        <v>5134</v>
      </c>
      <c r="B121" s="51" t="s">
        <v>383</v>
      </c>
      <c r="C121" s="55">
        <v>2641.22</v>
      </c>
      <c r="D121" s="57">
        <f t="shared" si="0"/>
        <v>1.6659935965574872E-3</v>
      </c>
      <c r="E121" s="56"/>
    </row>
    <row r="122" spans="1:5" x14ac:dyDescent="0.2">
      <c r="A122" s="54">
        <v>5135</v>
      </c>
      <c r="B122" s="51" t="s">
        <v>384</v>
      </c>
      <c r="C122" s="55">
        <v>3715.99</v>
      </c>
      <c r="D122" s="57">
        <f t="shared" si="0"/>
        <v>2.3439227118042636E-3</v>
      </c>
      <c r="E122" s="56"/>
    </row>
    <row r="123" spans="1:5" x14ac:dyDescent="0.2">
      <c r="A123" s="54">
        <v>5136</v>
      </c>
      <c r="B123" s="51" t="s">
        <v>385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386</v>
      </c>
      <c r="C124" s="55">
        <v>2412.4</v>
      </c>
      <c r="D124" s="57">
        <f t="shared" si="0"/>
        <v>1.5216615625867147E-3</v>
      </c>
      <c r="E124" s="56"/>
    </row>
    <row r="125" spans="1:5" x14ac:dyDescent="0.2">
      <c r="A125" s="54">
        <v>5138</v>
      </c>
      <c r="B125" s="51" t="s">
        <v>387</v>
      </c>
      <c r="C125" s="55">
        <v>37667.17</v>
      </c>
      <c r="D125" s="57">
        <f t="shared" si="0"/>
        <v>2.3759196136801285E-2</v>
      </c>
      <c r="E125" s="56"/>
    </row>
    <row r="126" spans="1:5" x14ac:dyDescent="0.2">
      <c r="A126" s="54">
        <v>5139</v>
      </c>
      <c r="B126" s="51" t="s">
        <v>388</v>
      </c>
      <c r="C126" s="55">
        <v>63672</v>
      </c>
      <c r="D126" s="57">
        <f t="shared" si="0"/>
        <v>4.016217667593322E-2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672</v>
      </c>
      <c r="B1" s="171"/>
      <c r="C1" s="171"/>
      <c r="D1" s="27" t="s">
        <v>617</v>
      </c>
      <c r="E1" s="28">
        <v>2022</v>
      </c>
    </row>
    <row r="2" spans="1:5" ht="18.95" customHeight="1" x14ac:dyDescent="0.2">
      <c r="A2" s="171" t="s">
        <v>623</v>
      </c>
      <c r="B2" s="171"/>
      <c r="C2" s="171"/>
      <c r="D2" s="27" t="s">
        <v>618</v>
      </c>
      <c r="E2" s="28" t="s">
        <v>620</v>
      </c>
    </row>
    <row r="3" spans="1:5" ht="18.95" customHeight="1" x14ac:dyDescent="0.2">
      <c r="A3" s="171" t="s">
        <v>673</v>
      </c>
      <c r="B3" s="171"/>
      <c r="C3" s="171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0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453300.79</v>
      </c>
    </row>
    <row r="15" spans="1:5" x14ac:dyDescent="0.2">
      <c r="A15" s="33">
        <v>3220</v>
      </c>
      <c r="B15" s="29" t="s">
        <v>473</v>
      </c>
      <c r="C15" s="34">
        <v>4030466.34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6"/>
  <sheetViews>
    <sheetView topLeftCell="A35"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672</v>
      </c>
      <c r="B1" s="171"/>
      <c r="C1" s="171"/>
      <c r="D1" s="27" t="s">
        <v>617</v>
      </c>
      <c r="E1" s="28">
        <v>2022</v>
      </c>
    </row>
    <row r="2" spans="1:5" s="35" customFormat="1" ht="18.95" customHeight="1" x14ac:dyDescent="0.25">
      <c r="A2" s="171" t="s">
        <v>624</v>
      </c>
      <c r="B2" s="171"/>
      <c r="C2" s="171"/>
      <c r="D2" s="27" t="s">
        <v>618</v>
      </c>
      <c r="E2" s="28" t="s">
        <v>620</v>
      </c>
    </row>
    <row r="3" spans="1:5" s="35" customFormat="1" ht="18.95" customHeight="1" x14ac:dyDescent="0.25">
      <c r="A3" s="171" t="s">
        <v>673</v>
      </c>
      <c r="B3" s="171"/>
      <c r="C3" s="171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9">
        <v>2022</v>
      </c>
      <c r="D7" s="129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x14ac:dyDescent="0.2">
      <c r="A10" s="33">
        <v>1113</v>
      </c>
      <c r="B10" s="29" t="s">
        <v>488</v>
      </c>
      <c r="C10" s="34">
        <v>1223572.04</v>
      </c>
      <c r="D10" s="34">
        <v>986120.16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639</v>
      </c>
      <c r="C15" s="135">
        <f>SUM(C8:C14)</f>
        <v>1223572.04</v>
      </c>
      <c r="D15" s="135">
        <f>SUM(D8:D14)</f>
        <v>986120.16</v>
      </c>
    </row>
    <row r="18" spans="1: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x14ac:dyDescent="0.2">
      <c r="A20" s="133">
        <v>1230</v>
      </c>
      <c r="B20" s="134" t="s">
        <v>230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236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238</v>
      </c>
      <c r="C28" s="135">
        <f>SUM(C29:C36)</f>
        <v>267182.37</v>
      </c>
      <c r="D28" s="135">
        <f>SUM(D29:D36)</f>
        <v>267182.37</v>
      </c>
      <c r="E28" s="130"/>
    </row>
    <row r="29" spans="1:5" x14ac:dyDescent="0.2">
      <c r="A29" s="33">
        <v>1241</v>
      </c>
      <c r="B29" s="29" t="s">
        <v>239</v>
      </c>
      <c r="C29" s="34">
        <v>267182.37</v>
      </c>
      <c r="D29" s="132">
        <v>267182.37</v>
      </c>
      <c r="E29" s="130"/>
    </row>
    <row r="30" spans="1:5" x14ac:dyDescent="0.2">
      <c r="A30" s="33">
        <v>1242</v>
      </c>
      <c r="B30" s="29" t="s">
        <v>240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243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244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248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640</v>
      </c>
      <c r="C43" s="135">
        <f>C20+C28+C37</f>
        <v>267182.37</v>
      </c>
      <c r="D43" s="135">
        <f>D20+D28+D37</f>
        <v>267182.37</v>
      </c>
    </row>
    <row r="44" spans="1:5" s="130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9">
        <v>2022</v>
      </c>
      <c r="D46" s="129">
        <v>2021</v>
      </c>
      <c r="E46" s="32"/>
    </row>
    <row r="47" spans="1:5" s="130" customFormat="1" x14ac:dyDescent="0.2">
      <c r="A47" s="133">
        <v>3210</v>
      </c>
      <c r="B47" s="134" t="s">
        <v>641</v>
      </c>
      <c r="C47" s="135">
        <v>453300.79</v>
      </c>
      <c r="D47" s="135">
        <v>91305.52</v>
      </c>
    </row>
    <row r="48" spans="1:5" x14ac:dyDescent="0.2">
      <c r="A48" s="131"/>
      <c r="B48" s="136" t="s">
        <v>629</v>
      </c>
      <c r="C48" s="135">
        <f>C51+C63+C95+C98+C49</f>
        <v>0</v>
      </c>
      <c r="D48" s="135">
        <f>D51+D63+D95+D98+D49</f>
        <v>0</v>
      </c>
    </row>
    <row r="49" spans="1:4" s="130" customFormat="1" x14ac:dyDescent="0.2">
      <c r="A49" s="153">
        <v>5100</v>
      </c>
      <c r="B49" s="154" t="s">
        <v>361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662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426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630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0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0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0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3">
        <v>2110</v>
      </c>
      <c r="B98" s="139" t="s">
        <v>642</v>
      </c>
      <c r="C98" s="135">
        <f>SUM(C99:C103)</f>
        <v>0</v>
      </c>
      <c r="D98" s="135">
        <f>SUM(D99:D103)</f>
        <v>0</v>
      </c>
    </row>
    <row r="99" spans="1:4" x14ac:dyDescent="0.2">
      <c r="A99" s="131">
        <v>2111</v>
      </c>
      <c r="B99" s="130" t="s">
        <v>643</v>
      </c>
      <c r="C99" s="132">
        <v>0</v>
      </c>
      <c r="D99" s="132">
        <v>0</v>
      </c>
    </row>
    <row r="100" spans="1:4" x14ac:dyDescent="0.2">
      <c r="A100" s="131">
        <v>2112</v>
      </c>
      <c r="B100" s="130" t="s">
        <v>644</v>
      </c>
      <c r="C100" s="132">
        <v>0</v>
      </c>
      <c r="D100" s="132">
        <v>0</v>
      </c>
    </row>
    <row r="101" spans="1:4" x14ac:dyDescent="0.2">
      <c r="A101" s="131">
        <v>2112</v>
      </c>
      <c r="B101" s="130" t="s">
        <v>645</v>
      </c>
      <c r="C101" s="132">
        <v>0</v>
      </c>
      <c r="D101" s="132">
        <v>0</v>
      </c>
    </row>
    <row r="102" spans="1:4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4" x14ac:dyDescent="0.2">
      <c r="A104" s="131"/>
      <c r="B104" s="136" t="s">
        <v>648</v>
      </c>
      <c r="C104" s="135">
        <f>+C105</f>
        <v>0</v>
      </c>
      <c r="D104" s="135">
        <f>+D105</f>
        <v>0</v>
      </c>
    </row>
    <row r="105" spans="1:4" s="130" customFormat="1" x14ac:dyDescent="0.2">
      <c r="A105" s="153">
        <v>3100</v>
      </c>
      <c r="B105" s="159" t="s">
        <v>663</v>
      </c>
      <c r="C105" s="160">
        <f>SUM(C106:C109)</f>
        <v>0</v>
      </c>
      <c r="D105" s="160">
        <f>SUM(D106:D109)</f>
        <v>0</v>
      </c>
    </row>
    <row r="106" spans="1:4" s="130" customFormat="1" x14ac:dyDescent="0.2">
      <c r="A106" s="156"/>
      <c r="B106" s="161" t="s">
        <v>664</v>
      </c>
      <c r="C106" s="162">
        <v>0</v>
      </c>
      <c r="D106" s="162">
        <v>0</v>
      </c>
    </row>
    <row r="107" spans="1:4" s="130" customFormat="1" x14ac:dyDescent="0.2">
      <c r="A107" s="156"/>
      <c r="B107" s="161" t="s">
        <v>665</v>
      </c>
      <c r="C107" s="162">
        <v>0</v>
      </c>
      <c r="D107" s="162">
        <v>0</v>
      </c>
    </row>
    <row r="108" spans="1:4" s="130" customFormat="1" x14ac:dyDescent="0.2">
      <c r="A108" s="156"/>
      <c r="B108" s="161" t="s">
        <v>666</v>
      </c>
      <c r="C108" s="162">
        <v>0</v>
      </c>
      <c r="D108" s="162">
        <v>0</v>
      </c>
    </row>
    <row r="109" spans="1:4" s="130" customFormat="1" x14ac:dyDescent="0.2">
      <c r="A109" s="156"/>
      <c r="B109" s="161" t="s">
        <v>667</v>
      </c>
      <c r="C109" s="162">
        <v>0</v>
      </c>
      <c r="D109" s="162">
        <v>0</v>
      </c>
    </row>
    <row r="110" spans="1:4" s="130" customFormat="1" x14ac:dyDescent="0.2">
      <c r="A110" s="156"/>
      <c r="B110" s="164" t="s">
        <v>668</v>
      </c>
      <c r="C110" s="155">
        <f>+C111</f>
        <v>0</v>
      </c>
      <c r="D110" s="155">
        <f>+D111</f>
        <v>0</v>
      </c>
    </row>
    <row r="111" spans="1:4" s="130" customFormat="1" x14ac:dyDescent="0.2">
      <c r="A111" s="153">
        <v>1270</v>
      </c>
      <c r="B111" s="163" t="s">
        <v>254</v>
      </c>
      <c r="C111" s="160">
        <f>+C112</f>
        <v>0</v>
      </c>
      <c r="D111" s="160">
        <f>+D112</f>
        <v>0</v>
      </c>
    </row>
    <row r="112" spans="1:4" s="130" customFormat="1" x14ac:dyDescent="0.2">
      <c r="A112" s="156">
        <v>1273</v>
      </c>
      <c r="B112" s="157" t="s">
        <v>669</v>
      </c>
      <c r="C112" s="162">
        <v>0</v>
      </c>
      <c r="D112" s="162">
        <v>0</v>
      </c>
    </row>
    <row r="113" spans="1:4" s="130" customFormat="1" x14ac:dyDescent="0.2">
      <c r="A113" s="156"/>
      <c r="B113" s="164" t="s">
        <v>670</v>
      </c>
      <c r="C113" s="155">
        <f>+C114+C116</f>
        <v>0</v>
      </c>
      <c r="D113" s="155">
        <f>+D114+D116</f>
        <v>0</v>
      </c>
    </row>
    <row r="114" spans="1:4" s="130" customFormat="1" x14ac:dyDescent="0.2">
      <c r="A114" s="153">
        <v>4300</v>
      </c>
      <c r="B114" s="159" t="s">
        <v>671</v>
      </c>
      <c r="C114" s="160">
        <f>+C115</f>
        <v>0</v>
      </c>
      <c r="D114" s="165">
        <f>+D115</f>
        <v>0</v>
      </c>
    </row>
    <row r="115" spans="1:4" s="130" customFormat="1" x14ac:dyDescent="0.2">
      <c r="A115" s="156">
        <v>4399</v>
      </c>
      <c r="B115" s="161" t="s">
        <v>354</v>
      </c>
      <c r="C115" s="162">
        <v>0</v>
      </c>
      <c r="D115" s="162">
        <v>0</v>
      </c>
    </row>
    <row r="116" spans="1:4" x14ac:dyDescent="0.2">
      <c r="A116" s="133">
        <v>1120</v>
      </c>
      <c r="B116" s="140" t="s">
        <v>649</v>
      </c>
      <c r="C116" s="135">
        <f>SUM(C117:C125)</f>
        <v>0</v>
      </c>
      <c r="D116" s="135">
        <f>SUM(D117:D125)</f>
        <v>0</v>
      </c>
    </row>
    <row r="117" spans="1:4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655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656</v>
      </c>
      <c r="C123" s="132">
        <v>0</v>
      </c>
      <c r="D123" s="132">
        <v>0</v>
      </c>
    </row>
    <row r="124" spans="1:4" x14ac:dyDescent="0.2">
      <c r="A124" s="131">
        <v>1122</v>
      </c>
      <c r="B124" s="141" t="s">
        <v>657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4" x14ac:dyDescent="0.2">
      <c r="A126" s="131"/>
      <c r="B126" s="143" t="s">
        <v>659</v>
      </c>
      <c r="C126" s="135">
        <f>C47+C48+C104-C110-C113</f>
        <v>453300.79</v>
      </c>
      <c r="D126" s="135">
        <f>D47+D48+D104-D110-D113</f>
        <v>91305.52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TESORERIA_00</cp:lastModifiedBy>
  <cp:lastPrinted>2019-02-13T21:19:08Z</cp:lastPrinted>
  <dcterms:created xsi:type="dcterms:W3CDTF">2012-12-11T20:36:24Z</dcterms:created>
  <dcterms:modified xsi:type="dcterms:W3CDTF">2022-10-23T22:55:48Z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