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Firmados/"/>
    </mc:Choice>
  </mc:AlternateContent>
  <xr:revisionPtr revIDLastSave="2" documentId="8_{E1DE231F-EEC4-4A8F-9E69-DB8CB5472F0C}" xr6:coauthVersionLast="47" xr6:coauthVersionMax="47" xr10:uidLastSave="{9B5E9D61-D5E3-4672-BD39-23F8C761D19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<sst xmlns="http://schemas.openxmlformats.org/spreadsheetml/2006/main" count="938" uniqueCount="664">
  <si>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</si>
  <si>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</si>
  <si>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</si>
  <si>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</si>
  <si>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</si>
  <si>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</si>
  <si>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</si>
  <si>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</si>
  <si>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</si>
  <si>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</si>
  <si>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</si>
  <si>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</si>
  <si>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</si>
  <si>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</si>
  <si>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</si>
  <si>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</si>
  <si>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</si>
  <si>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</si>
  <si>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</si>
  <si>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</si>
  <si>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</si>
  <si>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</si>
  <si>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</si>
  <si>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</si>
  <si>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</si>
  <si>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</si>
  <si>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</si>
  <si>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</si>
  <si>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</si>
  <si>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</si>
  <si>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</si>
  <si>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</si>
  <si>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</si>
  <si>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</si>
  <si>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</si>
  <si>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</si>
  <si>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</si>
  <si>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</si>
  <si>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</si>
  <si>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</si>
  <si>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</si>
  <si>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</si>
  <si>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</si>
  <si>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</si>
  <si>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</si>
  <si>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</si>
  <si>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</si>
  <si>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</si>
  <si>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</si>
  <si>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</si>
  <si>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</si>
  <si>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</si>
  <si>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</si>
  <si>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</si>
  <si>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</si>
  <si>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</si>
  <si>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</si>
  <si>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</si>
  <si>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</si>
  <si>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</si>
  <si>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</si>
  <si>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</si>
  <si>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</si>
  <si>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</si>
  <si>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</si>
  <si>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</si>
  <si>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</si>
  <si>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</si>
  <si>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</si>
  <si>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</si>
  <si>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</si>
  <si>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</si>
  <si>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</si>
  <si>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</si>
  <si>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</si>
  <si>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</si>
  <si>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</si>
  <si>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</si>
  <si>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</si>
  <si>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</si>
  <si>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</si>
  <si>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</si>
  <si>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</si>
  <si>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</si>
  <si>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</si>
  <si>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</si>
  <si>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</si>
  <si>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</si>
  <si>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</si>
  <si>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</si>
  <si>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</si>
  <si>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</si>
  <si>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</si>
  <si>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</si>
  <si>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</si>
  <si>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</si>
  <si>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</si>
  <si>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</si>
  <si>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</si>
  <si>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</si>
  <si>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</si>
  <si>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</si>
  <si>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</si>
  <si>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</si>
  <si>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</si>
  <si>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</si>
  <si>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</si>
  <si>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</si>
  <si>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</si>
  <si>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</si>
  <si>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</si>
  <si>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</si>
  <si>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</si>
  <si>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</si>
  <si>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</si>
  <si>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</si>
  <si>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</si>
  <si>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</si>
  <si>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</si>
  <si>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</si>
  <si>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</si>
  <si>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</si>
  <si>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</si>
  <si>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</si>
  <si>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</si>
  <si>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</si>
  <si>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</si>
  <si>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</si>
  <si>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</si>
  <si>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</si>
  <si>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</si>
  <si>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</si>
  <si>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</si>
  <si>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</si>
  <si>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</si>
  <si>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</si>
  <si>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</si>
  <si>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</si>
  <si>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</si>
  <si>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</si>
  <si>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</si>
  <si>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</si>
  <si>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</si>
  <si>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</si>
  <si>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</si>
  <si>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</si>
  <si>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</si>
  <si>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</si>
  <si>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</si>
  <si>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</si>
  <si>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</si>
  <si>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</si>
  <si>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</si>
  <si>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</si>
  <si>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</si>
  <si>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</si>
  <si>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</si>
  <si>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</si>
  <si>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</si>
  <si>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</si>
  <si>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</si>
  <si>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</si>
  <si>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</si>
  <si>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</si>
  <si>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</si>
  <si>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</si>
  <si>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</si>
  <si>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</si>
  <si>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</si>
  <si>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</si>
  <si>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</si>
  <si>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</si>
  <si>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</si>
  <si>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</si>
  <si>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</si>
  <si>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</si>
  <si>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</si>
  <si>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</si>
  <si>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</si>
  <si>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</si>
  <si>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</si>
  <si>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</si>
  <si>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</si>
  <si>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</si>
  <si>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</si>
  <si>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</si>
  <si>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</si>
  <si>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</si>
  <si>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</si>
  <si>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</si>
  <si>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</si>
  <si>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</si>
  <si>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</si>
  <si>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</si>
  <si>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</si>
  <si>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</si>
  <si>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</si>
  <si>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</si>
  <si>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</si>
  <si>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</si>
  <si>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</si>
  <si>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</si>
  <si>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</si>
  <si>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</si>
  <si>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</si>
  <si>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</si>
  <si>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</si>
  <si>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</si>
  <si>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</si>
  <si>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</si>
  <si>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</si>
  <si>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</si>
  <si>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</si>
  <si>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</si>
  <si>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</si>
  <si>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</si>
  <si>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</si>
  <si>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</si>
  <si>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</si>
  <si>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</si>
  <si>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</si>
  <si>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</si>
  <si>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</si>
  <si>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</si>
  <si>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</si>
  <si>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</si>
  <si>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</si>
  <si>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</si>
  <si>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</si>
  <si>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</si>
  <si>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</si>
  <si>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</si>
  <si>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</si>
  <si>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</si>
  <si>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</si>
  <si>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</si>
  <si>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</si>
  <si>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</si>
  <si>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</si>
  <si>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</si>
  <si>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</si>
  <si>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</si>
  <si>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</si>
  <si>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</si>
  <si>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</si>
  <si>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</si>
  <si>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</si>
  <si>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</si>
  <si>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</si>
  <si>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</si>
  <si>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</si>
  <si>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</si>
  <si>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</si>
  <si>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</si>
  <si>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</si>
  <si>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</si>
  <si>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</si>
  <si>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</si>
  <si>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</si>
  <si>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</si>
  <si>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</si>
  <si>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</si>
  <si>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</si>
  <si>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</si>
  <si>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</si>
  <si>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</si>
  <si>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</si>
  <si>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</si>
  <si>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</si>
  <si>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</si>
  <si>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</si>
  <si>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</si>
  <si>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</si>
  <si>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</si>
  <si>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</si>
  <si>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</si>
  <si>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</si>
  <si>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</si>
  <si>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</si>
  <si>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</si>
  <si>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</si>
  <si>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</si>
  <si>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</si>
  <si>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</si>
  <si>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</si>
  <si>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</si>
  <si>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</si>
  <si>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</si>
  <si>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</si>
  <si>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</si>
  <si>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</si>
  <si>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</si>
  <si>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</si>
  <si>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</si>
  <si>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</si>
  <si>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</si>
  <si>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</si>
  <si>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</si>
  <si>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</si>
  <si>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</si>
  <si>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</si>
  <si>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</si>
  <si>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</si>
  <si>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</si>
  <si>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</si>
  <si>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</si>
  <si>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</si>
  <si>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</si>
  <si>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</si>
  <si>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</si>
  <si>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</si>
  <si>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</si>
  <si>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</si>
  <si>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</si>
  <si>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</si>
  <si>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</si>
  <si>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</si>
  <si>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</si>
  <si>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</si>
  <si>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</si>
  <si>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</si>
  <si>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</si>
  <si>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</si>
  <si>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</si>
  <si>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</si>
  <si>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</si>
  <si>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</si>
  <si>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</si>
  <si>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</si>
  <si>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</si>
  <si>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</si>
  <si>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</si>
  <si>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</si>
  <si>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</si>
  <si>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</si>
  <si>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</si>
  <si>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</si>
  <si>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</si>
  <si>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</si>
  <si>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</si>
  <si>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</si>
  <si>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</si>
  <si>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</si>
  <si>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</si>
  <si>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</si>
  <si>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</si>
  <si>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</si>
  <si>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</si>
  <si>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</si>
  <si>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</si>
  <si>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</si>
  <si>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</si>
  <si>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</si>
  <si>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</si>
  <si>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</si>
  <si>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</si>
  <si>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</si>
  <si>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</si>
  <si>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</si>
  <si>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</si>
  <si>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</si>
  <si>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</si>
  <si>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</si>
  <si>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</si>
  <si>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</si>
  <si>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</si>
  <si>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</si>
  <si>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</si>
  <si>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</si>
  <si>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</si>
  <si>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</si>
  <si>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</si>
  <si>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</si>
  <si>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</si>
  <si>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</si>
  <si>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</si>
  <si>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</si>
  <si>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</si>
  <si>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</si>
  <si>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</si>
  <si>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</si>
  <si>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</si>
  <si>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</si>
  <si>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</si>
  <si>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</si>
  <si>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</si>
  <si>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</si>
  <si>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</si>
  <si>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</si>
  <si>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</si>
  <si>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</si>
  <si>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</si>
  <si>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</si>
  <si>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</si>
  <si>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</si>
  <si>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</si>
  <si>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</si>
  <si>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</si>
  <si>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</si>
  <si>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</si>
  <si>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</si>
  <si>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</si>
  <si>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</si>
  <si>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</si>
  <si>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</si>
  <si>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</si>
  <si>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</si>
  <si>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</si>
  <si>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</si>
  <si>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</si>
  <si>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</si>
  <si>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</si>
  <si>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</si>
  <si>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</si>
  <si>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</si>
  <si>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</si>
  <si>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</si>
  <si>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</si>
  <si>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</si>
  <si>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</si>
  <si>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</si>
  <si>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</si>
  <si>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</si>
  <si>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</si>
  <si>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</si>
  <si>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</si>
  <si>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</si>
  <si>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</si>
  <si>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</si>
  <si>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</si>
  <si>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</si>
  <si>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</si>
  <si>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</si>
  <si>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</si>
  <si>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</si>
  <si>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</si>
  <si>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</si>
  <si>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</si>
  <si>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</si>
  <si>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</si>
  <si>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</si>
  <si>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</si>
  <si>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</si>
  <si>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</si>
  <si>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</si>
  <si>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</si>
  <si>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</si>
  <si>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</si>
  <si>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</si>
  <si>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</si>
  <si>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</si>
  <si>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</si>
  <si>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</si>
  <si>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</si>
  <si>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</si>
  <si>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</si>
  <si>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</si>
  <si>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</si>
  <si>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</si>
  <si>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</si>
  <si>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</si>
  <si>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</si>
  <si>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</si>
  <si>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</si>
  <si>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</si>
  <si>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</si>
  <si>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</si>
  <si>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</si>
  <si>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</si>
  <si>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</si>
  <si>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</si>
  <si>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</si>
  <si>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</si>
  <si>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</si>
  <si>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</si>
  <si>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</si>
  <si>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</si>
  <si>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</si>
  <si>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</si>
  <si>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</si>
  <si>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</si>
  <si>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</si>
  <si>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</si>
  <si>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</si>
  <si>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</si>
  <si>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</si>
  <si>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</si>
  <si>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</si>
  <si>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</si>
  <si>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</si>
  <si>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</si>
  <si>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</si>
  <si>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</si>
  <si>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</si>
  <si>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</si>
  <si>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</si>
  <si>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</si>
  <si>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</si>
  <si>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</si>
  <si>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</si>
  <si>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</si>
  <si>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</si>
  <si>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</si>
  <si>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</si>
  <si>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</si>
  <si>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</si>
  <si>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</si>
  <si>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</si>
  <si>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</si>
  <si>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</si>
  <si>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</si>
  <si>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</si>
  <si>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</si>
  <si>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</si>
  <si>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</si>
  <si>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</si>
  <si>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</si>
  <si>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</si>
  <si>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</si>
  <si>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</si>
  <si>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</si>
  <si>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</si>
  <si>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</si>
  <si>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</si>
  <si>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</si>
  <si>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</si>
  <si>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</si>
  <si>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</si>
  <si>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</si>
  <si>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</si>
  <si>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</si>
  <si>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</si>
  <si>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</si>
  <si>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</si>
  <si>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</si>
  <si>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</si>
  <si>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</si>
  <si>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</si>
  <si>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</si>
  <si>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</si>
  <si>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</si>
  <si>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</si>
  <si>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</si>
  <si>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</si>
  <si>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</si>
  <si>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</si>
  <si>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</si>
  <si>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</si>
  <si>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</si>
  <si>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</si>
  <si>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</si>
  <si>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</si>
  <si>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</si>
  <si>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</si>
  <si>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</si>
  <si>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</si>
  <si>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</si>
  <si>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</si>
  <si>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</si>
  <si>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</si>
  <si>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</si>
  <si>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</si>
  <si>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</si>
  <si>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</si>
  <si>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</si>
  <si>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</si>
  <si>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</si>
  <si>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</si>
  <si>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</si>
  <si>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</si>
  <si>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</si>
  <si>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</si>
  <si>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</si>
  <si>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</si>
  <si>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</si>
  <si>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</si>
  <si>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</si>
  <si>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</si>
  <si>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</si>
  <si>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</si>
  <si>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</si>
  <si>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</si>
  <si>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</si>
  <si>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</si>
  <si>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</si>
  <si>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</si>
  <si>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</si>
  <si>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</si>
  <si>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</si>
  <si>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</si>
  <si>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</si>
  <si>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</si>
  <si>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</si>
  <si>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</si>
  <si>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</si>
  <si>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</si>
  <si>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</si>
  <si>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</si>
  <si>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</si>
  <si>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</si>
  <si>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</si>
  <si>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</si>
  <si>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</si>
  <si>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</si>
  <si>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</si>
  <si>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</si>
  <si>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</si>
  <si>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</si>
  <si>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</si>
  <si>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</si>
  <si>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</si>
  <si>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</si>
  <si>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</si>
  <si>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</si>
  <si>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</si>
  <si>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</si>
  <si>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</si>
  <si>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</si>
  <si>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</si>
  <si>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</si>
  <si>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</si>
  <si>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</si>
  <si>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</si>
  <si>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</si>
  <si>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</si>
  <si>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</si>
  <si>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</si>
  <si>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</si>
  <si>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</si>
  <si>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</si>
  <si>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</si>
  <si>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</si>
  <si>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</si>
  <si>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</si>
  <si>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</si>
  <si>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</si>
  <si>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</si>
  <si>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</si>
  <si>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</si>
  <si>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</si>
  <si>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</si>
  <si>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</si>
  <si>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</si>
  <si>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</si>
  <si>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</si>
  <si>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</si>
  <si>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</si>
  <si>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</si>
  <si>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</si>
  <si>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</si>
  <si>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</si>
  <si>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</si>
  <si>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</si>
  <si>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</si>
  <si>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</si>
  <si>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</si>
  <si>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</si>
  <si>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</si>
  <si>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</si>
  <si>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</si>
  <si>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</si>
  <si>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</si>
  <si>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Instituto Municipal de Planeación de San Francisco del Rincón, Guanajuato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</si>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</sst>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46</xdr:row>
      <xdr:rowOff>28575</xdr:rowOff>
    </xdr:from>
    <xdr:to>
      <xdr:col>4</xdr:col>
      <xdr:colOff>676275</xdr:colOff>
      <xdr:row>49</xdr:row>
      <xdr:rowOff>15788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7A7ACB-B183-407F-8024-49A22DED2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038975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42" activePane="bottomLeft" state="frozen"/>
      <selection activeCell="A14" sqref="A14:B14"/>
      <selection pane="bottomLeft" activeCell="F48" sqref="F4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761410.76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761410.76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D10" sqref="D10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645531.88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100454.93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100454.93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545076.94999999995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opLeftCell="C37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9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1968.6</v>
      </c>
      <c r="D20" s="24">
        <v>1968.6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859853.35</v>
      </c>
      <c r="D62" s="24">
        <f t="shared" ref="D62:E62" si="0">SUM(D63:D70)</f>
        <v>0</v>
      </c>
      <c r="E62" s="24">
        <f t="shared" si="0"/>
        <v>-666014.6100000001</v>
      </c>
    </row>
    <row r="63" spans="1:9" x14ac:dyDescent="0.2">
      <c r="A63" s="22">
        <v>1241</v>
      </c>
      <c r="B63" s="20" t="s">
        <v>239</v>
      </c>
      <c r="C63" s="24">
        <v>324943.95</v>
      </c>
      <c r="D63" s="24">
        <v>0</v>
      </c>
      <c r="E63" s="24">
        <v>-182982.36</v>
      </c>
    </row>
    <row r="64" spans="1:9" x14ac:dyDescent="0.2">
      <c r="A64" s="22">
        <v>1242</v>
      </c>
      <c r="B64" s="20" t="s">
        <v>240</v>
      </c>
      <c r="C64" s="24">
        <v>16179</v>
      </c>
      <c r="D64" s="24">
        <v>0</v>
      </c>
      <c r="E64" s="24">
        <v>-12790.66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313700</v>
      </c>
      <c r="D66" s="24">
        <v>0</v>
      </c>
      <c r="E66" s="24">
        <v>-313700</v>
      </c>
    </row>
    <row r="67" spans="1:9" x14ac:dyDescent="0.2">
      <c r="A67" s="22">
        <v>1245</v>
      </c>
      <c r="B67" s="20" t="s">
        <v>243</v>
      </c>
      <c r="C67" s="24">
        <v>1090.4000000000001</v>
      </c>
      <c r="D67" s="24">
        <v>0</v>
      </c>
      <c r="E67" s="24">
        <v>-245.34</v>
      </c>
    </row>
    <row r="68" spans="1:9" x14ac:dyDescent="0.2">
      <c r="A68" s="22">
        <v>1246</v>
      </c>
      <c r="B68" s="20" t="s">
        <v>244</v>
      </c>
      <c r="C68" s="24">
        <v>203940</v>
      </c>
      <c r="D68" s="24">
        <v>0</v>
      </c>
      <c r="E68" s="24">
        <v>-156296.25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76413.42</v>
      </c>
      <c r="D74" s="24">
        <f>SUM(D75:D79)</f>
        <v>0</v>
      </c>
      <c r="E74" s="24">
        <f>SUM(E75:E79)</f>
        <v>40992.71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76413.42</v>
      </c>
      <c r="D78" s="24">
        <v>0</v>
      </c>
      <c r="E78" s="24">
        <v>40992.71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2966442.33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2966442.33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55840.6</v>
      </c>
      <c r="D110" s="24">
        <f>SUM(D111:D119)</f>
        <v>55840.6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29233.62</v>
      </c>
      <c r="D117" s="24">
        <f t="shared" si="1"/>
        <v>29233.62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26606.98</v>
      </c>
      <c r="D119" s="24">
        <f t="shared" si="1"/>
        <v>26606.98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220"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7773.26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7773.26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7773.26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753637.5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753637.5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753637.5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545076.94999999995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545076.94999999995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470325.47</v>
      </c>
      <c r="D100" s="57">
        <f t="shared" ref="D100:D163" si="0">C100/$C$98</f>
        <v>0.86286068416578621</v>
      </c>
      <c r="E100" s="56"/>
    </row>
    <row r="101" spans="1:5" x14ac:dyDescent="0.2">
      <c r="A101" s="54">
        <v>5111</v>
      </c>
      <c r="B101" s="51" t="s">
        <v>363</v>
      </c>
      <c r="C101" s="55">
        <v>350329.73</v>
      </c>
      <c r="D101" s="57">
        <f t="shared" si="0"/>
        <v>0.64271609724094925</v>
      </c>
      <c r="E101" s="56"/>
    </row>
    <row r="102" spans="1:5" x14ac:dyDescent="0.2">
      <c r="A102" s="54">
        <v>5112</v>
      </c>
      <c r="B102" s="51" t="s">
        <v>364</v>
      </c>
      <c r="C102" s="55">
        <v>18000</v>
      </c>
      <c r="D102" s="57">
        <f t="shared" si="0"/>
        <v>3.3022860350267975E-2</v>
      </c>
      <c r="E102" s="56"/>
    </row>
    <row r="103" spans="1:5" x14ac:dyDescent="0.2">
      <c r="A103" s="54">
        <v>5113</v>
      </c>
      <c r="B103" s="51" t="s">
        <v>365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366</v>
      </c>
      <c r="C104" s="55">
        <v>35657.769999999997</v>
      </c>
      <c r="D104" s="57">
        <f t="shared" si="0"/>
        <v>6.5417864395109715E-2</v>
      </c>
      <c r="E104" s="56"/>
    </row>
    <row r="105" spans="1:5" x14ac:dyDescent="0.2">
      <c r="A105" s="54">
        <v>5115</v>
      </c>
      <c r="B105" s="51" t="s">
        <v>367</v>
      </c>
      <c r="C105" s="55">
        <v>66337.97</v>
      </c>
      <c r="D105" s="57">
        <f t="shared" si="0"/>
        <v>0.12170386217945926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22484.879999999997</v>
      </c>
      <c r="D107" s="57">
        <f t="shared" si="0"/>
        <v>4.1250836235140746E-2</v>
      </c>
      <c r="E107" s="56"/>
    </row>
    <row r="108" spans="1:5" x14ac:dyDescent="0.2">
      <c r="A108" s="54">
        <v>5121</v>
      </c>
      <c r="B108" s="51" t="s">
        <v>370</v>
      </c>
      <c r="C108" s="55">
        <v>10159.040000000001</v>
      </c>
      <c r="D108" s="57">
        <f t="shared" si="0"/>
        <v>1.8637808845154803E-2</v>
      </c>
      <c r="E108" s="56"/>
    </row>
    <row r="109" spans="1:5" x14ac:dyDescent="0.2">
      <c r="A109" s="54">
        <v>5122</v>
      </c>
      <c r="B109" s="51" t="s">
        <v>371</v>
      </c>
      <c r="C109" s="55">
        <v>7092.92</v>
      </c>
      <c r="D109" s="57">
        <f t="shared" si="0"/>
        <v>1.3012694813090152E-2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5232.92</v>
      </c>
      <c r="D113" s="57">
        <f t="shared" si="0"/>
        <v>9.6003325768957946E-3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52266.6</v>
      </c>
      <c r="D117" s="57">
        <f t="shared" si="0"/>
        <v>9.5888479599073123E-2</v>
      </c>
      <c r="E117" s="56"/>
    </row>
    <row r="118" spans="1:5" x14ac:dyDescent="0.2">
      <c r="A118" s="54">
        <v>5131</v>
      </c>
      <c r="B118" s="51" t="s">
        <v>380</v>
      </c>
      <c r="C118" s="55">
        <v>3449.6</v>
      </c>
      <c r="D118" s="57">
        <f t="shared" si="0"/>
        <v>6.3286477257935786E-3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1242</v>
      </c>
      <c r="D121" s="57">
        <f t="shared" si="0"/>
        <v>2.2785773641684904E-3</v>
      </c>
      <c r="E121" s="56"/>
    </row>
    <row r="122" spans="1:5" x14ac:dyDescent="0.2">
      <c r="A122" s="54">
        <v>5135</v>
      </c>
      <c r="B122" s="51" t="s">
        <v>384</v>
      </c>
      <c r="C122" s="55">
        <v>271</v>
      </c>
      <c r="D122" s="57">
        <f t="shared" si="0"/>
        <v>4.9717750860681239E-4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454</v>
      </c>
      <c r="D124" s="57">
        <f t="shared" si="0"/>
        <v>8.3290992216787012E-4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46850</v>
      </c>
      <c r="D126" s="57">
        <f t="shared" si="0"/>
        <v>8.5951167078336374E-2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25"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216333.81</v>
      </c>
    </row>
    <row r="15" spans="1:5" x14ac:dyDescent="0.2">
      <c r="A15" s="33">
        <v>3220</v>
      </c>
      <c r="B15" s="29" t="s">
        <v>473</v>
      </c>
      <c r="C15" s="34">
        <v>4030466.34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topLeftCell="A106" workbookViewId="0">
      <selection activeCell="K58" sqref="K5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1104970.3700000001</v>
      </c>
      <c r="D10" s="34">
        <v>986120.16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1104970.3700000001</v>
      </c>
      <c r="D15" s="143">
        <f>SUM(D8:D14)</f>
        <v>986120.16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100454.93</v>
      </c>
      <c r="D28" s="143">
        <f>SUM(D29:D36)</f>
        <v>100454.93</v>
      </c>
      <c r="E28" s="138"/>
    </row>
    <row r="29" spans="1:5" x14ac:dyDescent="0.2">
      <c r="A29" s="33">
        <v>1241</v>
      </c>
      <c r="B29" s="29" t="s">
        <v>239</v>
      </c>
      <c r="C29" s="34">
        <v>100454.93</v>
      </c>
      <c r="D29" s="140">
        <v>100454.93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100454.93</v>
      </c>
      <c r="D43" s="143">
        <f>D20+D28+D37</f>
        <v>100454.93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216333.81</v>
      </c>
      <c r="D47" s="143">
        <v>91305.52</v>
      </c>
    </row>
    <row r="48" spans="1:5" x14ac:dyDescent="0.2">
      <c r="A48" s="139"/>
      <c r="B48" s="144" t="s">
        <v>629</v>
      </c>
      <c r="C48" s="143">
        <f>C49+C61+C93+C96</f>
        <v>0</v>
      </c>
      <c r="D48" s="143">
        <f>D49+D61+D93+D96</f>
        <v>38998.959999999999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38998.959999999999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38998.959999999999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31621.02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7377.94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0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0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216333.81</v>
      </c>
      <c r="D113" s="143">
        <f>D47+D48-D102</f>
        <v>130304.48000000001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J. Reynaldo Florido</cp:lastModifiedBy>
  <cp:lastPrinted>2019-02-13T21:19:08Z</cp:lastPrinted>
  <dcterms:created xsi:type="dcterms:W3CDTF">2012-12-11T20:36:24Z</dcterms:created>
  <dcterms:modified xsi:type="dcterms:W3CDTF">2022-04-22T16:49:29Z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